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dministrativa\Desktop\ROMITA CIERRE 2021\IV TRIMESTRE IMPRESOS\"/>
    </mc:Choice>
  </mc:AlternateContent>
  <bookViews>
    <workbookView xWindow="0" yWindow="0" windowWidth="15360" windowHeight="834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E55" i="4" l="1"/>
  <c r="H55" i="4" s="1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G93" i="4" l="1"/>
  <c r="F93" i="4"/>
  <c r="D93" i="4"/>
  <c r="H85" i="4"/>
  <c r="H81" i="4"/>
  <c r="H79" i="4"/>
  <c r="E91" i="4"/>
  <c r="H91" i="4" s="1"/>
  <c r="E89" i="4"/>
  <c r="H89" i="4" s="1"/>
  <c r="E87" i="4"/>
  <c r="H87" i="4" s="1"/>
  <c r="E85" i="4"/>
  <c r="E81" i="4"/>
  <c r="E79" i="4"/>
  <c r="E93" i="4" s="1"/>
  <c r="C93" i="4"/>
  <c r="G71" i="4"/>
  <c r="F71" i="4"/>
  <c r="E68" i="4"/>
  <c r="H68" i="4" s="1"/>
  <c r="E67" i="4"/>
  <c r="H67" i="4" s="1"/>
  <c r="E66" i="4"/>
  <c r="E71" i="4" s="1"/>
  <c r="D71" i="4"/>
  <c r="C71" i="4"/>
  <c r="H13" i="4"/>
  <c r="H12" i="4"/>
  <c r="H11" i="4"/>
  <c r="H10" i="4"/>
  <c r="H9" i="4"/>
  <c r="H8" i="4"/>
  <c r="H7" i="4"/>
  <c r="G57" i="4"/>
  <c r="F57" i="4"/>
  <c r="D57" i="4"/>
  <c r="C57" i="4"/>
  <c r="H66" i="4" l="1"/>
  <c r="H93" i="4"/>
  <c r="H71" i="4"/>
  <c r="H57" i="4"/>
  <c r="E57" i="4"/>
  <c r="H40" i="5" l="1"/>
  <c r="H39" i="5"/>
  <c r="E40" i="5"/>
  <c r="E39" i="5"/>
  <c r="E34" i="5"/>
  <c r="H34" i="5" s="1"/>
  <c r="E33" i="5"/>
  <c r="H33" i="5" s="1"/>
  <c r="E29" i="5"/>
  <c r="H29" i="5" s="1"/>
  <c r="E28" i="5"/>
  <c r="H28" i="5" s="1"/>
  <c r="E23" i="5"/>
  <c r="H23" i="5" s="1"/>
  <c r="E12" i="5"/>
  <c r="H12" i="5" s="1"/>
  <c r="E10" i="5"/>
  <c r="H10" i="5" s="1"/>
  <c r="G16" i="8"/>
  <c r="F16" i="8"/>
  <c r="E14" i="8"/>
  <c r="H14" i="8" s="1"/>
  <c r="E12" i="8"/>
  <c r="H12" i="8" s="1"/>
  <c r="D16" i="8"/>
  <c r="C16" i="8"/>
  <c r="G42" i="5" l="1"/>
  <c r="D42" i="5"/>
  <c r="C42" i="5"/>
  <c r="E16" i="8"/>
  <c r="D77" i="6"/>
  <c r="G77" i="6"/>
  <c r="F77" i="6"/>
  <c r="F42" i="5"/>
  <c r="C77" i="6"/>
  <c r="H16" i="8"/>
  <c r="E42" i="5" l="1"/>
  <c r="H42" i="5"/>
  <c r="E77" i="6"/>
  <c r="H77" i="6"/>
</calcChain>
</file>

<file path=xl/sharedStrings.xml><?xml version="1.0" encoding="utf-8"?>
<sst xmlns="http://schemas.openxmlformats.org/spreadsheetml/2006/main" count="245" uniqueCount="184">
  <si>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</si>
  <si>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</si>
  <si>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</si>
  <si>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</si>
  <si>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</si>
  <si>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</si>
  <si>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</si>
  <si>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</si>
  <si>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</si>
  <si>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</si>
  <si>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</si>
  <si>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</si>
  <si>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</si>
  <si>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</si>
  <si>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</si>
  <si>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</si>
  <si>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</si>
  <si>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</si>
  <si>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</si>
  <si>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</si>
  <si>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</si>
  <si>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</si>
  <si>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</si>
  <si>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</si>
  <si>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</si>
  <si>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</si>
  <si>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</si>
  <si>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</si>
  <si>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</si>
  <si>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</si>
  <si>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</si>
  <si>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</si>
  <si>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</si>
  <si>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</si>
  <si>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</si>
  <si>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</si>
  <si>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</si>
  <si>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</si>
  <si>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</si>
  <si>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</si>
  <si>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</si>
  <si>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</si>
  <si>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</si>
  <si>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</si>
  <si>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</si>
  <si>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</si>
  <si>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</si>
  <si>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</si>
  <si>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</si>
  <si>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</si>
  <si>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</si>
  <si>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</si>
  <si>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</si>
  <si>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</si>
  <si>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</si>
  <si>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</si>
  <si>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</si>
  <si>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</si>
  <si>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</si>
  <si>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</si>
  <si>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</si>
  <si>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</si>
  <si>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</si>
  <si>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</si>
  <si>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</si>
  <si>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</si>
  <si>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</si>
  <si>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</si>
  <si>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</si>
  <si>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</si>
  <si>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</si>
  <si>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</si>
  <si>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</si>
  <si>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</si>
  <si>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</si>
  <si>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</si>
  <si>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</si>
  <si>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</si>
  <si>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</si>
  <si>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</si>
  <si>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</si>
  <si>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</si>
  <si>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</si>
  <si>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</si>
  <si>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</si>
  <si>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</si>
  <si>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</si>
  <si>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</si>
  <si>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</si>
  <si>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</si>
  <si>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</si>
  <si>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</si>
  <si>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</si>
  <si>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</si>
  <si>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</si>
  <si>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</si>
  <si>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</si>
  <si>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</si>
  <si>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</si>
  <si>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</si>
  <si>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</si>
  <si>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</si>
  <si>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</si>
  <si>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</si>
  <si>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</si>
  <si>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</si>
  <si>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</si>
  <si>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</si>
  <si>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</si>
  <si>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</si>
  <si>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</si>
  <si>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</si>
  <si>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</si>
  <si>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</si>
  <si>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</si>
  <si>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</si>
  <si>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</si>
  <si>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</si>
  <si>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</si>
  <si>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</si>
  <si>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</si>
  <si>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</si>
  <si>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</si>
  <si>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</si>
  <si>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</si>
  <si>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</si>
  <si>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</si>
  <si>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</si>
  <si>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PRESIDENTE</t>
  </si>
  <si>
    <t>SINDICATURA</t>
  </si>
  <si>
    <t>REGIDURÍA</t>
  </si>
  <si>
    <t>SECRETARÍA DEL H. AYUNTAMIENTO</t>
  </si>
  <si>
    <t>FISCALIZACIÓN</t>
  </si>
  <si>
    <t>COMUNICACIÓN SOCIAL</t>
  </si>
  <si>
    <t>TESORERÍA MUNICIPAL</t>
  </si>
  <si>
    <t>ADQUISICIONES Y CONTROL DE BIENES</t>
  </si>
  <si>
    <t>JUZGADO ADMINISTRATIVO</t>
  </si>
  <si>
    <t>ATENCIÓN A MIGRANTES</t>
  </si>
  <si>
    <t>CONTRALORÍA MUNICIPAL</t>
  </si>
  <si>
    <t>PRESIDENCIA MUNICIPAL</t>
  </si>
  <si>
    <t>SECRETARÍA PARTICULAR</t>
  </si>
  <si>
    <t>INFORMÁTICA (SISTEMAS)</t>
  </si>
  <si>
    <t>VERIFICACIÓN SANITARIA</t>
  </si>
  <si>
    <t>DIRECCIÓN JURIDICA (COORDINACIÓN JURÍDIC</t>
  </si>
  <si>
    <t>EVENTOS ESPECIALES</t>
  </si>
  <si>
    <t>DESARROLLO INSTITUCIONAL</t>
  </si>
  <si>
    <t>EDUCACIÓN</t>
  </si>
  <si>
    <t>BIBLIOTECAS PÚBLICAS MUNICIPALES</t>
  </si>
  <si>
    <t>CASA DE LA CULTURA</t>
  </si>
  <si>
    <t>COMUDAJ</t>
  </si>
  <si>
    <t>SEGURIDAD PÚBLICA</t>
  </si>
  <si>
    <t>TRÁNSITO Y VIALIDAD</t>
  </si>
  <si>
    <t>RECLUSORIO</t>
  </si>
  <si>
    <t>PROTECCION CIVIL</t>
  </si>
  <si>
    <t>DESARROLLO URBANO Y ECOLOGÍA</t>
  </si>
  <si>
    <t>SERVICIOS PÚBLICOS MUNICIPALES</t>
  </si>
  <si>
    <t>ALUMBRADO PÚBLICO</t>
  </si>
  <si>
    <t>RASTRO MUNICIPAL</t>
  </si>
  <si>
    <t>PARQUES Y JARDINES</t>
  </si>
  <si>
    <t>LIMPIA</t>
  </si>
  <si>
    <t>PLAZAS Y MERCADOS</t>
  </si>
  <si>
    <t>PANTEONES</t>
  </si>
  <si>
    <t>UNIDAD DE ACCESO A LA INFORMACIÓN PÚBLIC</t>
  </si>
  <si>
    <t>OBRAS PÚBLICAS</t>
  </si>
  <si>
    <t>DESARROLLO SOCIAL</t>
  </si>
  <si>
    <t>DESARROLLO RURAL</t>
  </si>
  <si>
    <t>INSTITUTO MUNICIPAL DE LA MUJER</t>
  </si>
  <si>
    <t>DIRECCIÓN DE PLANEACIÓN</t>
  </si>
  <si>
    <t>DESARROLLO AGROPECUARIO</t>
  </si>
  <si>
    <t>TURISMO</t>
  </si>
  <si>
    <t>DESARROLLO ECONOMICO</t>
  </si>
  <si>
    <t>CATASTRO E IMPUESTOS</t>
  </si>
  <si>
    <t>BACHEO</t>
  </si>
  <si>
    <t>GESTION COMUNITARIA</t>
  </si>
  <si>
    <t>DESARROLLO RURAL Y AGROPECUARIO</t>
  </si>
  <si>
    <t>SISTEMA DE AGUA POTABLE Y ALCANTARILLADO</t>
  </si>
  <si>
    <t>EDUCACIÓN Y BIBLIOTECAS PÚBLICAS MUNICIP</t>
  </si>
  <si>
    <t>Gobierno (Federal/Estatal/Municipal) de Municipio de Romita, Gto.
Estado Analítico del Ejercicio del Presupuesto de Egresos
Clasificación Administrativa
Del 1 de Enero AL 31 DE DICIEMBRE DEL 2021</t>
  </si>
  <si>
    <t>Sector Paraestatal del Gobierno (Federal/Estatal/Municipal) de Municipio de Romita, Gto.
Estado Analítico del Ejercicio del Presupuesto de Egresos
Clasificación Administrativa
Del 1 de Enero AL 31 DE DICIEMBRE DEL 2021</t>
  </si>
  <si>
    <r>
      <rPr>
        <b/>
        <sz val="14"/>
        <color theme="5" tint="-0.249977111117893"/>
        <rFont val="Arial"/>
        <family val="2"/>
      </rPr>
      <t>Municipio de Romita, Gto.</t>
    </r>
    <r>
      <rPr>
        <b/>
        <sz val="8"/>
        <rFont val="Arial"/>
        <family val="2"/>
      </rPr>
      <t xml:space="preserve">
Estado Analítico del Ejercicio del Presupuesto de Egresos
Clasificación por Objeto del Gasto(Capítulo y Concepto)
DEL 01 DE ENERO AL 31 DE DICIEMBRE DEL 2021</t>
    </r>
  </si>
  <si>
    <t>“Bajo protesta de decir verdad declaramos que los Estados Financieros y sus notas, son razonablemente correctos y son responsabilidad del emisor”</t>
  </si>
  <si>
    <r>
      <rPr>
        <b/>
        <u/>
        <sz val="12"/>
        <color theme="5" tint="-0.249977111117893"/>
        <rFont val="Arial"/>
        <family val="2"/>
      </rPr>
      <t>Municipio de Romita, Gto.</t>
    </r>
    <r>
      <rPr>
        <b/>
        <sz val="8"/>
        <rFont val="Arial"/>
        <family val="2"/>
      </rPr>
      <t xml:space="preserve">
Estado Analítico del Ejercicio del Presupuesto de Egresos
Clasificación Ecónomica (Por Tipo de Gasto)
Del 1 de Enero AL 31 DE DICIEMBRE DEL 2021</t>
    </r>
  </si>
  <si>
    <r>
      <rPr>
        <b/>
        <u/>
        <sz val="14"/>
        <color theme="5" tint="-0.249977111117893"/>
        <rFont val="Arial"/>
        <family val="2"/>
      </rPr>
      <t>Municipio de Romita, Gto.</t>
    </r>
    <r>
      <rPr>
        <b/>
        <sz val="8"/>
        <rFont val="Arial"/>
        <family val="2"/>
      </rPr>
      <t xml:space="preserve">
Estado Analítico del Ejercicio del Presupuesto de Egresos
Clasificación Administrativa
Del 1 de Enero AL 31 DE DICIEMBRE DEL 2021</t>
    </r>
  </si>
  <si>
    <r>
      <rPr>
        <b/>
        <u/>
        <sz val="14"/>
        <color theme="5" tint="-0.249977111117893"/>
        <rFont val="Arial"/>
        <family val="2"/>
      </rPr>
      <t>Municipio de Romita, Gto.</t>
    </r>
    <r>
      <rPr>
        <b/>
        <sz val="8"/>
        <rFont val="Arial"/>
        <family val="2"/>
      </rPr>
      <t xml:space="preserve">
Estado Análitico del Ejercicio del Presupuesto de Egresos
Clasificación Funcional (Finalidad y Función)
Del 1 de Enero AL 31 DE DICIEMBRE DEL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</si>
</sst>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14"/>
      <color theme="5" tint="-0.249977111117893"/>
      <name val="Arial"/>
      <family val="2"/>
    </font>
    <font>
      <b/>
      <u/>
      <sz val="12"/>
      <color theme="5" tint="-0.249977111117893"/>
      <name val="Arial"/>
      <family val="2"/>
    </font>
    <font>
      <b/>
      <u/>
      <sz val="14"/>
      <color theme="5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7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0" xfId="9" applyFont="1" applyFill="1" applyBorder="1" applyAlignment="1" applyProtection="1">
      <alignment horizontal="center" vertical="center" wrapText="1"/>
      <protection locked="0"/>
    </xf>
    <xf numFmtId="0" fontId="6" fillId="3" borderId="8" xfId="9" applyFont="1" applyFill="1" applyBorder="1" applyAlignment="1">
      <alignment horizontal="center" vertical="center"/>
    </xf>
    <xf numFmtId="0" fontId="6" fillId="3" borderId="8" xfId="9" applyFont="1" applyFill="1" applyBorder="1" applyAlignment="1" applyProtection="1">
      <alignment horizontal="center" vertical="center" wrapText="1"/>
      <protection locked="0"/>
    </xf>
    <xf numFmtId="4" fontId="6" fillId="3" borderId="8" xfId="9" applyNumberFormat="1" applyFont="1" applyFill="1" applyBorder="1" applyAlignment="1">
      <alignment horizontal="center" vertical="center" wrapText="1"/>
    </xf>
    <xf numFmtId="4" fontId="6" fillId="3" borderId="8" xfId="9" applyNumberFormat="1" applyFont="1" applyFill="1" applyBorder="1" applyAlignment="1">
      <alignment horizontal="center" vertical="center" wrapText="1"/>
    </xf>
    <xf numFmtId="0" fontId="6" fillId="3" borderId="8" xfId="9" applyNumberFormat="1" applyFont="1" applyFill="1" applyBorder="1" applyAlignment="1">
      <alignment horizontal="center" vertical="center" wrapText="1"/>
    </xf>
    <xf numFmtId="0" fontId="6" fillId="3" borderId="2" xfId="9" applyFont="1" applyFill="1" applyBorder="1" applyAlignment="1">
      <alignment horizontal="center" vertical="center"/>
    </xf>
    <xf numFmtId="0" fontId="6" fillId="3" borderId="3" xfId="9" applyFont="1" applyFill="1" applyBorder="1" applyAlignment="1">
      <alignment horizontal="center" vertical="center"/>
    </xf>
    <xf numFmtId="0" fontId="6" fillId="3" borderId="9" xfId="9" applyFont="1" applyFill="1" applyBorder="1" applyAlignment="1" applyProtection="1">
      <alignment horizontal="center" vertical="center" wrapText="1"/>
      <protection locked="0"/>
    </xf>
    <xf numFmtId="0" fontId="6" fillId="3" borderId="10" xfId="9" applyFont="1" applyFill="1" applyBorder="1" applyAlignment="1" applyProtection="1">
      <alignment horizontal="center" vertical="center" wrapText="1"/>
      <protection locked="0"/>
    </xf>
    <xf numFmtId="0" fontId="6" fillId="3" borderId="11" xfId="9" applyFont="1" applyFill="1" applyBorder="1" applyAlignment="1" applyProtection="1">
      <alignment horizontal="center" vertical="center" wrapText="1"/>
      <protection locked="0"/>
    </xf>
    <xf numFmtId="4" fontId="6" fillId="3" borderId="13" xfId="9" applyNumberFormat="1" applyFont="1" applyFill="1" applyBorder="1" applyAlignment="1">
      <alignment horizontal="center" vertical="center" wrapText="1"/>
    </xf>
    <xf numFmtId="0" fontId="6" fillId="3" borderId="1" xfId="9" applyFont="1" applyFill="1" applyBorder="1" applyAlignment="1">
      <alignment horizontal="center" vertical="center"/>
    </xf>
    <xf numFmtId="0" fontId="6" fillId="3" borderId="4" xfId="9" applyFont="1" applyFill="1" applyBorder="1" applyAlignment="1">
      <alignment horizontal="center" vertical="center"/>
    </xf>
    <xf numFmtId="4" fontId="6" fillId="3" borderId="14" xfId="9" applyNumberFormat="1" applyFont="1" applyFill="1" applyBorder="1" applyAlignment="1">
      <alignment horizontal="center" vertical="center" wrapText="1"/>
    </xf>
    <xf numFmtId="0" fontId="6" fillId="3" borderId="5" xfId="9" applyFont="1" applyFill="1" applyBorder="1" applyAlignment="1">
      <alignment horizontal="center" vertical="center"/>
    </xf>
    <xf numFmtId="0" fontId="6" fillId="3" borderId="7" xfId="9" applyFont="1" applyFill="1" applyBorder="1" applyAlignment="1">
      <alignment horizontal="center" vertical="center"/>
    </xf>
    <xf numFmtId="0" fontId="6" fillId="3" borderId="5" xfId="9" applyFont="1" applyFill="1" applyBorder="1" applyAlignment="1" applyProtection="1">
      <alignment horizontal="center" vertical="center" wrapText="1"/>
      <protection locked="0"/>
    </xf>
    <xf numFmtId="0" fontId="6" fillId="3" borderId="6" xfId="9" applyFont="1" applyFill="1" applyBorder="1" applyAlignment="1" applyProtection="1">
      <alignment horizontal="center" vertical="center" wrapText="1"/>
      <protection locked="0"/>
    </xf>
    <xf numFmtId="0" fontId="6" fillId="3" borderId="7" xfId="9" applyFont="1" applyFill="1" applyBorder="1" applyAlignment="1" applyProtection="1">
      <alignment horizontal="center" vertical="center" wrapText="1"/>
      <protection locked="0"/>
    </xf>
    <xf numFmtId="4" fontId="6" fillId="3" borderId="15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79</xdr:row>
      <xdr:rowOff>38100</xdr:rowOff>
    </xdr:from>
    <xdr:to>
      <xdr:col>8</xdr:col>
      <xdr:colOff>5688</xdr:colOff>
      <xdr:row>84</xdr:row>
      <xdr:rowOff>73718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9250" y="10845800"/>
          <a:ext cx="9943438" cy="6706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450850</xdr:colOff>
      <xdr:row>1</xdr:row>
      <xdr:rowOff>10103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781050" cy="816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8</xdr:col>
      <xdr:colOff>114300</xdr:colOff>
      <xdr:row>24</xdr:row>
      <xdr:rowOff>35618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3130550"/>
          <a:ext cx="9124950" cy="670618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0</xdr:row>
      <xdr:rowOff>63501</xdr:rowOff>
    </xdr:from>
    <xdr:to>
      <xdr:col>1</xdr:col>
      <xdr:colOff>520700</xdr:colOff>
      <xdr:row>0</xdr:row>
      <xdr:rowOff>667617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00" y="63501"/>
          <a:ext cx="577850" cy="6041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44450</xdr:rowOff>
    </xdr:from>
    <xdr:to>
      <xdr:col>1</xdr:col>
      <xdr:colOff>704850</xdr:colOff>
      <xdr:row>1</xdr:row>
      <xdr:rowOff>90903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000" y="44450"/>
          <a:ext cx="736600" cy="61795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8</xdr:col>
      <xdr:colOff>183488</xdr:colOff>
      <xdr:row>101</xdr:row>
      <xdr:rowOff>35618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750" y="14770100"/>
          <a:ext cx="9943438" cy="6706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45</xdr:row>
      <xdr:rowOff>0</xdr:rowOff>
    </xdr:from>
    <xdr:to>
      <xdr:col>7</xdr:col>
      <xdr:colOff>945488</xdr:colOff>
      <xdr:row>50</xdr:row>
      <xdr:rowOff>35618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050" y="6756400"/>
          <a:ext cx="9943438" cy="670618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0</xdr:rowOff>
    </xdr:from>
    <xdr:to>
      <xdr:col>1</xdr:col>
      <xdr:colOff>617030</xdr:colOff>
      <xdr:row>0</xdr:row>
      <xdr:rowOff>621846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0"/>
          <a:ext cx="737680" cy="621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showGridLines="0" topLeftCell="A73" workbookViewId="0">
      <selection activeCell="B78" sqref="B78"/>
    </sheetView>
  </sheetViews>
  <sheetFormatPr baseColWidth="10" defaultColWidth="12" defaultRowHeight="10" x14ac:dyDescent="0.2"/>
  <cols>
    <col min="1" max="1" width="5.77734375" style="1" customWidth="1"/>
    <col min="2" max="2" width="62.77734375" style="1" customWidth="1"/>
    <col min="3" max="3" width="18.33203125" style="1" customWidth="1"/>
    <col min="4" max="4" width="19.77734375" style="1" customWidth="1"/>
    <col min="5" max="8" width="18.33203125" style="1" customWidth="1"/>
    <col min="9" max="16384" width="12" style="1"/>
  </cols>
  <sheetData>
    <row r="1" spans="1:8" ht="63.5" customHeight="1" x14ac:dyDescent="0.2">
      <c r="A1" s="50" t="s">
        <v>179</v>
      </c>
      <c r="B1" s="50"/>
      <c r="C1" s="50"/>
      <c r="D1" s="50"/>
      <c r="E1" s="50"/>
      <c r="F1" s="50"/>
      <c r="G1" s="50"/>
      <c r="H1" s="50"/>
    </row>
    <row r="2" spans="1:8" ht="10.5" x14ac:dyDescent="0.2">
      <c r="A2" s="51" t="s">
        <v>54</v>
      </c>
      <c r="B2" s="51"/>
      <c r="C2" s="52" t="s">
        <v>60</v>
      </c>
      <c r="D2" s="52"/>
      <c r="E2" s="52"/>
      <c r="F2" s="52"/>
      <c r="G2" s="52"/>
      <c r="H2" s="53" t="s">
        <v>59</v>
      </c>
    </row>
    <row r="3" spans="1:8" ht="25" customHeight="1" x14ac:dyDescent="0.2">
      <c r="A3" s="51"/>
      <c r="B3" s="51"/>
      <c r="C3" s="54" t="s">
        <v>55</v>
      </c>
      <c r="D3" s="54" t="s">
        <v>125</v>
      </c>
      <c r="E3" s="54" t="s">
        <v>56</v>
      </c>
      <c r="F3" s="54" t="s">
        <v>57</v>
      </c>
      <c r="G3" s="54" t="s">
        <v>58</v>
      </c>
      <c r="H3" s="53"/>
    </row>
    <row r="4" spans="1:8" ht="10.5" x14ac:dyDescent="0.2">
      <c r="A4" s="51"/>
      <c r="B4" s="51"/>
      <c r="C4" s="55">
        <v>1</v>
      </c>
      <c r="D4" s="55">
        <v>2</v>
      </c>
      <c r="E4" s="55" t="s">
        <v>126</v>
      </c>
      <c r="F4" s="55">
        <v>4</v>
      </c>
      <c r="G4" s="55">
        <v>5</v>
      </c>
      <c r="H4" s="55" t="s">
        <v>127</v>
      </c>
    </row>
    <row r="5" spans="1:8" ht="10.5" x14ac:dyDescent="0.25">
      <c r="A5" s="46" t="s">
        <v>61</v>
      </c>
      <c r="B5" s="7"/>
      <c r="C5" s="12">
        <v>108130792.65000001</v>
      </c>
      <c r="D5" s="12">
        <v>-3035219.21</v>
      </c>
      <c r="E5" s="12">
        <v>105095573.44</v>
      </c>
      <c r="F5" s="12">
        <v>95696174.150000006</v>
      </c>
      <c r="G5" s="12">
        <v>95696174.150000006</v>
      </c>
      <c r="H5" s="12">
        <v>9399399.2899999991</v>
      </c>
    </row>
    <row r="6" spans="1:8" x14ac:dyDescent="0.2">
      <c r="A6" s="47">
        <v>1100</v>
      </c>
      <c r="B6" s="9" t="s">
        <v>70</v>
      </c>
      <c r="C6" s="13">
        <v>59254934.719999999</v>
      </c>
      <c r="D6" s="13">
        <v>-7777132.1699999999</v>
      </c>
      <c r="E6" s="13">
        <v>51477802.549999997</v>
      </c>
      <c r="F6" s="13">
        <v>48032487.32</v>
      </c>
      <c r="G6" s="13">
        <v>48032487.32</v>
      </c>
      <c r="H6" s="13">
        <v>3445315.23</v>
      </c>
    </row>
    <row r="7" spans="1:8" x14ac:dyDescent="0.2">
      <c r="A7" s="47">
        <v>1200</v>
      </c>
      <c r="B7" s="9" t="s">
        <v>71</v>
      </c>
      <c r="C7" s="13">
        <v>7031414.8099999996</v>
      </c>
      <c r="D7" s="13">
        <v>5078570.0999999996</v>
      </c>
      <c r="E7" s="13">
        <v>12109984.91</v>
      </c>
      <c r="F7" s="13">
        <v>10489805.75</v>
      </c>
      <c r="G7" s="13">
        <v>10489805.75</v>
      </c>
      <c r="H7" s="13">
        <v>1620179.16</v>
      </c>
    </row>
    <row r="8" spans="1:8" x14ac:dyDescent="0.2">
      <c r="A8" s="47">
        <v>1300</v>
      </c>
      <c r="B8" s="9" t="s">
        <v>72</v>
      </c>
      <c r="C8" s="13">
        <v>10023054.48</v>
      </c>
      <c r="D8" s="13">
        <v>-373455.88</v>
      </c>
      <c r="E8" s="13">
        <v>9649598.5999999996</v>
      </c>
      <c r="F8" s="13">
        <v>7047853.6399999997</v>
      </c>
      <c r="G8" s="13">
        <v>7047853.6399999997</v>
      </c>
      <c r="H8" s="13">
        <v>2601744.96</v>
      </c>
    </row>
    <row r="9" spans="1:8" x14ac:dyDescent="0.2">
      <c r="A9" s="47">
        <v>1400</v>
      </c>
      <c r="B9" s="9" t="s">
        <v>35</v>
      </c>
      <c r="C9" s="13">
        <v>13863417.25</v>
      </c>
      <c r="D9" s="13">
        <v>-245707.5</v>
      </c>
      <c r="E9" s="13">
        <v>13617709.75</v>
      </c>
      <c r="F9" s="13">
        <v>13617085.08</v>
      </c>
      <c r="G9" s="13">
        <v>13617085.08</v>
      </c>
      <c r="H9" s="13">
        <v>624.66999999999996</v>
      </c>
    </row>
    <row r="10" spans="1:8" x14ac:dyDescent="0.2">
      <c r="A10" s="47">
        <v>1500</v>
      </c>
      <c r="B10" s="9" t="s">
        <v>73</v>
      </c>
      <c r="C10" s="13">
        <v>17957971.390000001</v>
      </c>
      <c r="D10" s="13">
        <v>282506.23999999999</v>
      </c>
      <c r="E10" s="13">
        <v>18240477.629999999</v>
      </c>
      <c r="F10" s="13">
        <v>16508942.359999999</v>
      </c>
      <c r="G10" s="13">
        <v>16508942.359999999</v>
      </c>
      <c r="H10" s="13">
        <v>1731535.27</v>
      </c>
    </row>
    <row r="11" spans="1:8" x14ac:dyDescent="0.2">
      <c r="A11" s="47">
        <v>1600</v>
      </c>
      <c r="B11" s="9" t="s">
        <v>36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</row>
    <row r="12" spans="1:8" x14ac:dyDescent="0.2">
      <c r="A12" s="47">
        <v>1700</v>
      </c>
      <c r="B12" s="9" t="s">
        <v>74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</row>
    <row r="13" spans="1:8" ht="10.5" x14ac:dyDescent="0.25">
      <c r="A13" s="46" t="s">
        <v>62</v>
      </c>
      <c r="B13" s="7"/>
      <c r="C13" s="13">
        <v>8716905.0899999999</v>
      </c>
      <c r="D13" s="13">
        <v>7981579.5499999998</v>
      </c>
      <c r="E13" s="13">
        <v>16698484.640000001</v>
      </c>
      <c r="F13" s="13">
        <v>13159087.460000001</v>
      </c>
      <c r="G13" s="13">
        <v>12877498.880000001</v>
      </c>
      <c r="H13" s="13">
        <v>3539397.18</v>
      </c>
    </row>
    <row r="14" spans="1:8" x14ac:dyDescent="0.2">
      <c r="A14" s="47">
        <v>2100</v>
      </c>
      <c r="B14" s="9" t="s">
        <v>75</v>
      </c>
      <c r="C14" s="13">
        <v>1853091.06</v>
      </c>
      <c r="D14" s="13">
        <v>1758278.29</v>
      </c>
      <c r="E14" s="13">
        <v>3611369.35</v>
      </c>
      <c r="F14" s="13">
        <v>2632063.5299999998</v>
      </c>
      <c r="G14" s="13">
        <v>2379141.77</v>
      </c>
      <c r="H14" s="13">
        <v>979305.82</v>
      </c>
    </row>
    <row r="15" spans="1:8" x14ac:dyDescent="0.2">
      <c r="A15" s="47">
        <v>2200</v>
      </c>
      <c r="B15" s="9" t="s">
        <v>76</v>
      </c>
      <c r="C15" s="13">
        <v>698110.62</v>
      </c>
      <c r="D15" s="13">
        <v>444718.19</v>
      </c>
      <c r="E15" s="13">
        <v>1142828.81</v>
      </c>
      <c r="F15" s="13">
        <v>701117.32</v>
      </c>
      <c r="G15" s="13">
        <v>701117.32</v>
      </c>
      <c r="H15" s="13">
        <v>441711.49</v>
      </c>
    </row>
    <row r="16" spans="1:8" x14ac:dyDescent="0.2">
      <c r="A16" s="47">
        <v>2300</v>
      </c>
      <c r="B16" s="9" t="s">
        <v>77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1:8" x14ac:dyDescent="0.2">
      <c r="A17" s="47">
        <v>2400</v>
      </c>
      <c r="B17" s="9" t="s">
        <v>78</v>
      </c>
      <c r="C17" s="13">
        <v>1080041.53</v>
      </c>
      <c r="D17" s="13">
        <v>1779537.24</v>
      </c>
      <c r="E17" s="13">
        <v>2859578.77</v>
      </c>
      <c r="F17" s="13">
        <v>2186402.38</v>
      </c>
      <c r="G17" s="13">
        <v>2186402.38</v>
      </c>
      <c r="H17" s="13">
        <v>673176.39</v>
      </c>
    </row>
    <row r="18" spans="1:8" x14ac:dyDescent="0.2">
      <c r="A18" s="47">
        <v>2500</v>
      </c>
      <c r="B18" s="9" t="s">
        <v>79</v>
      </c>
      <c r="C18" s="13">
        <v>94000</v>
      </c>
      <c r="D18" s="13">
        <v>523.98</v>
      </c>
      <c r="E18" s="13">
        <v>94523.98</v>
      </c>
      <c r="F18" s="13">
        <v>41774.080000000002</v>
      </c>
      <c r="G18" s="13">
        <v>41774.080000000002</v>
      </c>
      <c r="H18" s="13">
        <v>52749.9</v>
      </c>
    </row>
    <row r="19" spans="1:8" x14ac:dyDescent="0.2">
      <c r="A19" s="47">
        <v>2600</v>
      </c>
      <c r="B19" s="9" t="s">
        <v>80</v>
      </c>
      <c r="C19" s="13">
        <v>3358538.44</v>
      </c>
      <c r="D19" s="13">
        <v>3230866.78</v>
      </c>
      <c r="E19" s="13">
        <v>6589405.2199999997</v>
      </c>
      <c r="F19" s="13">
        <v>6301093.6900000004</v>
      </c>
      <c r="G19" s="13">
        <v>6301093.6900000004</v>
      </c>
      <c r="H19" s="13">
        <v>288311.53000000003</v>
      </c>
    </row>
    <row r="20" spans="1:8" x14ac:dyDescent="0.2">
      <c r="A20" s="47">
        <v>2700</v>
      </c>
      <c r="B20" s="9" t="s">
        <v>81</v>
      </c>
      <c r="C20" s="13">
        <v>98842.68</v>
      </c>
      <c r="D20" s="13">
        <v>494392.02</v>
      </c>
      <c r="E20" s="13">
        <v>593234.69999999995</v>
      </c>
      <c r="F20" s="13">
        <v>554234.69999999995</v>
      </c>
      <c r="G20" s="13">
        <v>554234.69999999995</v>
      </c>
      <c r="H20" s="13">
        <v>39000</v>
      </c>
    </row>
    <row r="21" spans="1:8" x14ac:dyDescent="0.2">
      <c r="A21" s="47">
        <v>2800</v>
      </c>
      <c r="B21" s="9" t="s">
        <v>82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</row>
    <row r="22" spans="1:8" x14ac:dyDescent="0.2">
      <c r="A22" s="47">
        <v>2900</v>
      </c>
      <c r="B22" s="9" t="s">
        <v>83</v>
      </c>
      <c r="C22" s="13">
        <v>1534280.76</v>
      </c>
      <c r="D22" s="13">
        <v>273263.05</v>
      </c>
      <c r="E22" s="13">
        <v>1807543.81</v>
      </c>
      <c r="F22" s="13">
        <v>742401.76</v>
      </c>
      <c r="G22" s="13">
        <v>713734.94</v>
      </c>
      <c r="H22" s="13">
        <v>1065142.05</v>
      </c>
    </row>
    <row r="23" spans="1:8" ht="10.5" x14ac:dyDescent="0.25">
      <c r="A23" s="46" t="s">
        <v>63</v>
      </c>
      <c r="B23" s="7"/>
      <c r="C23" s="13">
        <v>15929245.970000001</v>
      </c>
      <c r="D23" s="13">
        <v>10680873.35</v>
      </c>
      <c r="E23" s="13">
        <v>26610119.32</v>
      </c>
      <c r="F23" s="13">
        <v>23054932.120000001</v>
      </c>
      <c r="G23" s="13">
        <v>22448776.23</v>
      </c>
      <c r="H23" s="13">
        <v>3555187.2</v>
      </c>
    </row>
    <row r="24" spans="1:8" x14ac:dyDescent="0.2">
      <c r="A24" s="47">
        <v>3100</v>
      </c>
      <c r="B24" s="9" t="s">
        <v>84</v>
      </c>
      <c r="C24" s="13">
        <v>6500329.7199999997</v>
      </c>
      <c r="D24" s="13">
        <v>1284859.3899999999</v>
      </c>
      <c r="E24" s="13">
        <v>7785189.1100000003</v>
      </c>
      <c r="F24" s="13">
        <v>7250718.2199999997</v>
      </c>
      <c r="G24" s="13">
        <v>7246078.2199999997</v>
      </c>
      <c r="H24" s="13">
        <v>534470.89</v>
      </c>
    </row>
    <row r="25" spans="1:8" x14ac:dyDescent="0.2">
      <c r="A25" s="47">
        <v>3200</v>
      </c>
      <c r="B25" s="9" t="s">
        <v>85</v>
      </c>
      <c r="C25" s="13">
        <v>1530303.51</v>
      </c>
      <c r="D25" s="13">
        <v>413390</v>
      </c>
      <c r="E25" s="13">
        <v>1943693.51</v>
      </c>
      <c r="F25" s="13">
        <v>1877115.76</v>
      </c>
      <c r="G25" s="13">
        <v>1337115.76</v>
      </c>
      <c r="H25" s="13">
        <v>66577.75</v>
      </c>
    </row>
    <row r="26" spans="1:8" x14ac:dyDescent="0.2">
      <c r="A26" s="47">
        <v>3300</v>
      </c>
      <c r="B26" s="9" t="s">
        <v>86</v>
      </c>
      <c r="C26" s="13">
        <v>929366.76</v>
      </c>
      <c r="D26" s="13">
        <v>3653744.84</v>
      </c>
      <c r="E26" s="13">
        <v>4583111.5999999996</v>
      </c>
      <c r="F26" s="13">
        <v>3312392.27</v>
      </c>
      <c r="G26" s="13">
        <v>3312392.27</v>
      </c>
      <c r="H26" s="13">
        <v>1270719.33</v>
      </c>
    </row>
    <row r="27" spans="1:8" x14ac:dyDescent="0.2">
      <c r="A27" s="47">
        <v>3400</v>
      </c>
      <c r="B27" s="9" t="s">
        <v>87</v>
      </c>
      <c r="C27" s="13">
        <v>730000</v>
      </c>
      <c r="D27" s="13">
        <v>-494689.52</v>
      </c>
      <c r="E27" s="13">
        <v>235310.48</v>
      </c>
      <c r="F27" s="13">
        <v>99431.16</v>
      </c>
      <c r="G27" s="13">
        <v>37915.269999999997</v>
      </c>
      <c r="H27" s="13">
        <v>135879.32</v>
      </c>
    </row>
    <row r="28" spans="1:8" x14ac:dyDescent="0.2">
      <c r="A28" s="47">
        <v>3500</v>
      </c>
      <c r="B28" s="9" t="s">
        <v>88</v>
      </c>
      <c r="C28" s="13">
        <v>3235466.14</v>
      </c>
      <c r="D28" s="13">
        <v>2802573.18</v>
      </c>
      <c r="E28" s="13">
        <v>6038039.3200000003</v>
      </c>
      <c r="F28" s="13">
        <v>5367723.2300000004</v>
      </c>
      <c r="G28" s="13">
        <v>5367723.2300000004</v>
      </c>
      <c r="H28" s="13">
        <v>670316.09</v>
      </c>
    </row>
    <row r="29" spans="1:8" x14ac:dyDescent="0.2">
      <c r="A29" s="47">
        <v>3600</v>
      </c>
      <c r="B29" s="9" t="s">
        <v>89</v>
      </c>
      <c r="C29" s="13">
        <v>212507.37</v>
      </c>
      <c r="D29" s="13">
        <v>1112000</v>
      </c>
      <c r="E29" s="13">
        <v>1324507.3700000001</v>
      </c>
      <c r="F29" s="13">
        <v>1316916.3500000001</v>
      </c>
      <c r="G29" s="13">
        <v>1316916.3500000001</v>
      </c>
      <c r="H29" s="13">
        <v>7591.02</v>
      </c>
    </row>
    <row r="30" spans="1:8" x14ac:dyDescent="0.2">
      <c r="A30" s="47">
        <v>3700</v>
      </c>
      <c r="B30" s="9" t="s">
        <v>90</v>
      </c>
      <c r="C30" s="13">
        <v>282781.87</v>
      </c>
      <c r="D30" s="13">
        <v>61816.05</v>
      </c>
      <c r="E30" s="13">
        <v>344597.92</v>
      </c>
      <c r="F30" s="13">
        <v>281191.63</v>
      </c>
      <c r="G30" s="13">
        <v>281191.63</v>
      </c>
      <c r="H30" s="13">
        <v>63406.29</v>
      </c>
    </row>
    <row r="31" spans="1:8" x14ac:dyDescent="0.2">
      <c r="A31" s="47">
        <v>3800</v>
      </c>
      <c r="B31" s="9" t="s">
        <v>91</v>
      </c>
      <c r="C31" s="13">
        <v>1728490.6</v>
      </c>
      <c r="D31" s="13">
        <v>1318050</v>
      </c>
      <c r="E31" s="13">
        <v>3046540.6</v>
      </c>
      <c r="F31" s="13">
        <v>2481893.09</v>
      </c>
      <c r="G31" s="13">
        <v>2481893.09</v>
      </c>
      <c r="H31" s="13">
        <v>564647.51</v>
      </c>
    </row>
    <row r="32" spans="1:8" x14ac:dyDescent="0.2">
      <c r="A32" s="47">
        <v>3900</v>
      </c>
      <c r="B32" s="9" t="s">
        <v>19</v>
      </c>
      <c r="C32" s="13">
        <v>780000</v>
      </c>
      <c r="D32" s="13">
        <v>529129.41</v>
      </c>
      <c r="E32" s="13">
        <v>1309129.4099999999</v>
      </c>
      <c r="F32" s="13">
        <v>1067550.4099999999</v>
      </c>
      <c r="G32" s="13">
        <v>1067550.4099999999</v>
      </c>
      <c r="H32" s="13">
        <v>241579</v>
      </c>
    </row>
    <row r="33" spans="1:8" ht="10.5" x14ac:dyDescent="0.25">
      <c r="A33" s="46" t="s">
        <v>64</v>
      </c>
      <c r="B33" s="7"/>
      <c r="C33" s="13">
        <v>17588463.149999999</v>
      </c>
      <c r="D33" s="13">
        <v>25009251.16</v>
      </c>
      <c r="E33" s="13">
        <v>42597714.310000002</v>
      </c>
      <c r="F33" s="13">
        <v>37769071.969999999</v>
      </c>
      <c r="G33" s="13">
        <v>37533071.969999999</v>
      </c>
      <c r="H33" s="13">
        <v>4828642.34</v>
      </c>
    </row>
    <row r="34" spans="1:8" x14ac:dyDescent="0.2">
      <c r="A34" s="47">
        <v>4100</v>
      </c>
      <c r="B34" s="9" t="s">
        <v>92</v>
      </c>
      <c r="C34" s="13">
        <v>11500000</v>
      </c>
      <c r="D34" s="13">
        <v>4025000</v>
      </c>
      <c r="E34" s="13">
        <v>15525000</v>
      </c>
      <c r="F34" s="13">
        <v>11902500</v>
      </c>
      <c r="G34" s="13">
        <v>11902500</v>
      </c>
      <c r="H34" s="13">
        <v>3622500</v>
      </c>
    </row>
    <row r="35" spans="1:8" x14ac:dyDescent="0.2">
      <c r="A35" s="47">
        <v>4200</v>
      </c>
      <c r="B35" s="9" t="s">
        <v>93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</row>
    <row r="36" spans="1:8" x14ac:dyDescent="0.2">
      <c r="A36" s="47">
        <v>4300</v>
      </c>
      <c r="B36" s="9" t="s">
        <v>94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</row>
    <row r="37" spans="1:8" x14ac:dyDescent="0.2">
      <c r="A37" s="47">
        <v>4400</v>
      </c>
      <c r="B37" s="9" t="s">
        <v>95</v>
      </c>
      <c r="C37" s="13">
        <v>6088463.1500000004</v>
      </c>
      <c r="D37" s="13">
        <v>20984251.16</v>
      </c>
      <c r="E37" s="13">
        <v>27072714.309999999</v>
      </c>
      <c r="F37" s="13">
        <v>25866571.969999999</v>
      </c>
      <c r="G37" s="13">
        <v>25630571.969999999</v>
      </c>
      <c r="H37" s="13">
        <v>1206142.3400000001</v>
      </c>
    </row>
    <row r="38" spans="1:8" x14ac:dyDescent="0.2">
      <c r="A38" s="47">
        <v>4500</v>
      </c>
      <c r="B38" s="9" t="s">
        <v>41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</row>
    <row r="39" spans="1:8" x14ac:dyDescent="0.2">
      <c r="A39" s="47">
        <v>4600</v>
      </c>
      <c r="B39" s="9" t="s">
        <v>96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</row>
    <row r="40" spans="1:8" x14ac:dyDescent="0.2">
      <c r="A40" s="47">
        <v>4700</v>
      </c>
      <c r="B40" s="9" t="s">
        <v>97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</row>
    <row r="41" spans="1:8" x14ac:dyDescent="0.2">
      <c r="A41" s="47">
        <v>4800</v>
      </c>
      <c r="B41" s="9" t="s">
        <v>37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</row>
    <row r="42" spans="1:8" x14ac:dyDescent="0.2">
      <c r="A42" s="47">
        <v>4900</v>
      </c>
      <c r="B42" s="9" t="s">
        <v>98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</row>
    <row r="43" spans="1:8" ht="10.5" x14ac:dyDescent="0.25">
      <c r="A43" s="46" t="s">
        <v>65</v>
      </c>
      <c r="B43" s="7"/>
      <c r="C43" s="13">
        <v>93214.399999999994</v>
      </c>
      <c r="D43" s="13">
        <v>4053994.68</v>
      </c>
      <c r="E43" s="13">
        <v>4147209.08</v>
      </c>
      <c r="F43" s="13">
        <v>1390713.44</v>
      </c>
      <c r="G43" s="13">
        <v>404713.44</v>
      </c>
      <c r="H43" s="13">
        <v>2756495.64</v>
      </c>
    </row>
    <row r="44" spans="1:8" x14ac:dyDescent="0.2">
      <c r="A44" s="47">
        <v>5100</v>
      </c>
      <c r="B44" s="9" t="s">
        <v>99</v>
      </c>
      <c r="C44" s="13">
        <v>47214.400000000001</v>
      </c>
      <c r="D44" s="13">
        <v>544194.68000000005</v>
      </c>
      <c r="E44" s="13">
        <v>591409.07999999996</v>
      </c>
      <c r="F44" s="13">
        <v>394713.44</v>
      </c>
      <c r="G44" s="13">
        <v>394713.44</v>
      </c>
      <c r="H44" s="13">
        <v>196695.64</v>
      </c>
    </row>
    <row r="45" spans="1:8" x14ac:dyDescent="0.2">
      <c r="A45" s="47">
        <v>5200</v>
      </c>
      <c r="B45" s="9" t="s">
        <v>100</v>
      </c>
      <c r="C45" s="13">
        <v>0</v>
      </c>
      <c r="D45" s="13">
        <v>10000</v>
      </c>
      <c r="E45" s="13">
        <v>10000</v>
      </c>
      <c r="F45" s="13">
        <v>10000</v>
      </c>
      <c r="G45" s="13">
        <v>10000</v>
      </c>
      <c r="H45" s="13">
        <v>0</v>
      </c>
    </row>
    <row r="46" spans="1:8" x14ac:dyDescent="0.2">
      <c r="A46" s="47">
        <v>5300</v>
      </c>
      <c r="B46" s="9" t="s">
        <v>101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</row>
    <row r="47" spans="1:8" x14ac:dyDescent="0.2">
      <c r="A47" s="47">
        <v>5400</v>
      </c>
      <c r="B47" s="9" t="s">
        <v>102</v>
      </c>
      <c r="C47" s="13">
        <v>0</v>
      </c>
      <c r="D47" s="13">
        <v>986000</v>
      </c>
      <c r="E47" s="13">
        <v>986000</v>
      </c>
      <c r="F47" s="13">
        <v>986000</v>
      </c>
      <c r="G47" s="13">
        <v>0</v>
      </c>
      <c r="H47" s="13">
        <v>0</v>
      </c>
    </row>
    <row r="48" spans="1:8" x14ac:dyDescent="0.2">
      <c r="A48" s="47">
        <v>5500</v>
      </c>
      <c r="B48" s="9" t="s">
        <v>103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</row>
    <row r="49" spans="1:8" x14ac:dyDescent="0.2">
      <c r="A49" s="47">
        <v>5600</v>
      </c>
      <c r="B49" s="9" t="s">
        <v>104</v>
      </c>
      <c r="C49" s="13">
        <v>28000</v>
      </c>
      <c r="D49" s="13">
        <v>1263800</v>
      </c>
      <c r="E49" s="13">
        <v>1291800</v>
      </c>
      <c r="F49" s="13">
        <v>0</v>
      </c>
      <c r="G49" s="13">
        <v>0</v>
      </c>
      <c r="H49" s="13">
        <v>1291800</v>
      </c>
    </row>
    <row r="50" spans="1:8" x14ac:dyDescent="0.2">
      <c r="A50" s="47">
        <v>5700</v>
      </c>
      <c r="B50" s="9" t="s">
        <v>105</v>
      </c>
      <c r="C50" s="13">
        <v>18000</v>
      </c>
      <c r="D50" s="13">
        <v>0</v>
      </c>
      <c r="E50" s="13">
        <v>18000</v>
      </c>
      <c r="F50" s="13">
        <v>0</v>
      </c>
      <c r="G50" s="13">
        <v>0</v>
      </c>
      <c r="H50" s="13">
        <v>18000</v>
      </c>
    </row>
    <row r="51" spans="1:8" x14ac:dyDescent="0.2">
      <c r="A51" s="47">
        <v>5800</v>
      </c>
      <c r="B51" s="9" t="s">
        <v>106</v>
      </c>
      <c r="C51" s="13">
        <v>0</v>
      </c>
      <c r="D51" s="13">
        <v>1250000</v>
      </c>
      <c r="E51" s="13">
        <v>1250000</v>
      </c>
      <c r="F51" s="13">
        <v>0</v>
      </c>
      <c r="G51" s="13">
        <v>0</v>
      </c>
      <c r="H51" s="13">
        <v>1250000</v>
      </c>
    </row>
    <row r="52" spans="1:8" x14ac:dyDescent="0.2">
      <c r="A52" s="47">
        <v>5900</v>
      </c>
      <c r="B52" s="9" t="s">
        <v>107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</row>
    <row r="53" spans="1:8" ht="10.5" x14ac:dyDescent="0.25">
      <c r="A53" s="46" t="s">
        <v>66</v>
      </c>
      <c r="B53" s="7"/>
      <c r="C53" s="13">
        <v>38954220</v>
      </c>
      <c r="D53" s="13">
        <v>92290826.640000001</v>
      </c>
      <c r="E53" s="13">
        <v>131245046.64</v>
      </c>
      <c r="F53" s="13">
        <v>116598453.04000001</v>
      </c>
      <c r="G53" s="13">
        <v>104852213.65000001</v>
      </c>
      <c r="H53" s="13">
        <v>14646593.6</v>
      </c>
    </row>
    <row r="54" spans="1:8" x14ac:dyDescent="0.2">
      <c r="A54" s="47">
        <v>6100</v>
      </c>
      <c r="B54" s="9" t="s">
        <v>108</v>
      </c>
      <c r="C54" s="13">
        <v>38954220</v>
      </c>
      <c r="D54" s="13">
        <v>92290826.640000001</v>
      </c>
      <c r="E54" s="13">
        <v>131245046.64</v>
      </c>
      <c r="F54" s="13">
        <v>116598453.04000001</v>
      </c>
      <c r="G54" s="13">
        <v>104852213.65000001</v>
      </c>
      <c r="H54" s="13">
        <v>14646593.6</v>
      </c>
    </row>
    <row r="55" spans="1:8" x14ac:dyDescent="0.2">
      <c r="A55" s="47">
        <v>6200</v>
      </c>
      <c r="B55" s="9" t="s">
        <v>109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</row>
    <row r="56" spans="1:8" x14ac:dyDescent="0.2">
      <c r="A56" s="47">
        <v>6300</v>
      </c>
      <c r="B56" s="9" t="s">
        <v>110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</row>
    <row r="57" spans="1:8" ht="10.5" x14ac:dyDescent="0.25">
      <c r="A57" s="46" t="s">
        <v>67</v>
      </c>
      <c r="B57" s="7"/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</row>
    <row r="58" spans="1:8" x14ac:dyDescent="0.2">
      <c r="A58" s="47">
        <v>7100</v>
      </c>
      <c r="B58" s="9" t="s">
        <v>111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</row>
    <row r="59" spans="1:8" x14ac:dyDescent="0.2">
      <c r="A59" s="47">
        <v>7200</v>
      </c>
      <c r="B59" s="9" t="s">
        <v>112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</row>
    <row r="60" spans="1:8" x14ac:dyDescent="0.2">
      <c r="A60" s="47">
        <v>7300</v>
      </c>
      <c r="B60" s="9" t="s">
        <v>113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</row>
    <row r="61" spans="1:8" x14ac:dyDescent="0.2">
      <c r="A61" s="47">
        <v>7400</v>
      </c>
      <c r="B61" s="9" t="s">
        <v>114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</row>
    <row r="62" spans="1:8" x14ac:dyDescent="0.2">
      <c r="A62" s="47">
        <v>7500</v>
      </c>
      <c r="B62" s="9" t="s">
        <v>115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</row>
    <row r="63" spans="1:8" x14ac:dyDescent="0.2">
      <c r="A63" s="47">
        <v>7600</v>
      </c>
      <c r="B63" s="9" t="s">
        <v>116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</row>
    <row r="64" spans="1:8" x14ac:dyDescent="0.2">
      <c r="A64" s="47">
        <v>7900</v>
      </c>
      <c r="B64" s="9" t="s">
        <v>117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</row>
    <row r="65" spans="1:8" ht="10.5" x14ac:dyDescent="0.25">
      <c r="A65" s="46" t="s">
        <v>68</v>
      </c>
      <c r="B65" s="7"/>
      <c r="C65" s="13">
        <v>0</v>
      </c>
      <c r="D65" s="13">
        <v>1967011.72</v>
      </c>
      <c r="E65" s="13">
        <v>1967011.72</v>
      </c>
      <c r="F65" s="13">
        <v>1957011.72</v>
      </c>
      <c r="G65" s="13">
        <v>1957011.72</v>
      </c>
      <c r="H65" s="13">
        <v>10000</v>
      </c>
    </row>
    <row r="66" spans="1:8" x14ac:dyDescent="0.2">
      <c r="A66" s="47">
        <v>8100</v>
      </c>
      <c r="B66" s="9" t="s">
        <v>38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v>0</v>
      </c>
    </row>
    <row r="67" spans="1:8" x14ac:dyDescent="0.2">
      <c r="A67" s="47">
        <v>8300</v>
      </c>
      <c r="B67" s="9" t="s">
        <v>39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</row>
    <row r="68" spans="1:8" x14ac:dyDescent="0.2">
      <c r="A68" s="47">
        <v>8500</v>
      </c>
      <c r="B68" s="9" t="s">
        <v>40</v>
      </c>
      <c r="C68" s="13">
        <v>0</v>
      </c>
      <c r="D68" s="13">
        <v>1967011.72</v>
      </c>
      <c r="E68" s="13">
        <v>1967011.72</v>
      </c>
      <c r="F68" s="13">
        <v>1957011.72</v>
      </c>
      <c r="G68" s="13">
        <v>1957011.72</v>
      </c>
      <c r="H68" s="13">
        <v>10000</v>
      </c>
    </row>
    <row r="69" spans="1:8" ht="10.5" x14ac:dyDescent="0.25">
      <c r="A69" s="46" t="s">
        <v>69</v>
      </c>
      <c r="B69" s="7"/>
      <c r="C69" s="13">
        <v>6780000</v>
      </c>
      <c r="D69" s="13">
        <v>0</v>
      </c>
      <c r="E69" s="13">
        <v>6780000</v>
      </c>
      <c r="F69" s="13">
        <v>6588977.7999999998</v>
      </c>
      <c r="G69" s="13">
        <v>6588977.7999999998</v>
      </c>
      <c r="H69" s="13">
        <v>191022.2</v>
      </c>
    </row>
    <row r="70" spans="1:8" x14ac:dyDescent="0.2">
      <c r="A70" s="47">
        <v>9100</v>
      </c>
      <c r="B70" s="9" t="s">
        <v>118</v>
      </c>
      <c r="C70" s="13">
        <v>6500000</v>
      </c>
      <c r="D70" s="13">
        <v>0</v>
      </c>
      <c r="E70" s="13">
        <v>6500000</v>
      </c>
      <c r="F70" s="13">
        <v>6500000</v>
      </c>
      <c r="G70" s="13">
        <v>6500000</v>
      </c>
      <c r="H70" s="13">
        <v>0</v>
      </c>
    </row>
    <row r="71" spans="1:8" x14ac:dyDescent="0.2">
      <c r="A71" s="47">
        <v>9200</v>
      </c>
      <c r="B71" s="9" t="s">
        <v>119</v>
      </c>
      <c r="C71" s="13">
        <v>280000</v>
      </c>
      <c r="D71" s="13">
        <v>0</v>
      </c>
      <c r="E71" s="13">
        <v>280000</v>
      </c>
      <c r="F71" s="13">
        <v>88977.8</v>
      </c>
      <c r="G71" s="13">
        <v>88977.8</v>
      </c>
      <c r="H71" s="13">
        <v>191022.2</v>
      </c>
    </row>
    <row r="72" spans="1:8" x14ac:dyDescent="0.2">
      <c r="A72" s="47">
        <v>9300</v>
      </c>
      <c r="B72" s="9" t="s">
        <v>120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</row>
    <row r="73" spans="1:8" x14ac:dyDescent="0.2">
      <c r="A73" s="47">
        <v>9400</v>
      </c>
      <c r="B73" s="9" t="s">
        <v>121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</row>
    <row r="74" spans="1:8" x14ac:dyDescent="0.2">
      <c r="A74" s="47">
        <v>9500</v>
      </c>
      <c r="B74" s="9" t="s">
        <v>122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</row>
    <row r="75" spans="1:8" x14ac:dyDescent="0.2">
      <c r="A75" s="47">
        <v>9600</v>
      </c>
      <c r="B75" s="9" t="s">
        <v>123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</row>
    <row r="76" spans="1:8" x14ac:dyDescent="0.2">
      <c r="A76" s="47">
        <v>9900</v>
      </c>
      <c r="B76" s="10" t="s">
        <v>124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</row>
    <row r="77" spans="1:8" ht="10.5" x14ac:dyDescent="0.25">
      <c r="A77" s="8"/>
      <c r="B77" s="11" t="s">
        <v>53</v>
      </c>
      <c r="C77" s="15">
        <f t="shared" ref="C77:H77" si="0">SUM(C5+C13+C23+C33+C43+C53+C57+C65+C69)</f>
        <v>196192841.26000002</v>
      </c>
      <c r="D77" s="15">
        <f t="shared" si="0"/>
        <v>138948317.89000002</v>
      </c>
      <c r="E77" s="15">
        <f t="shared" si="0"/>
        <v>335141159.15000004</v>
      </c>
      <c r="F77" s="15">
        <f t="shared" si="0"/>
        <v>296214421.70000005</v>
      </c>
      <c r="G77" s="15">
        <f t="shared" si="0"/>
        <v>282358437.84000009</v>
      </c>
      <c r="H77" s="15">
        <f t="shared" si="0"/>
        <v>38926737.450000003</v>
      </c>
    </row>
    <row r="78" spans="1:8" x14ac:dyDescent="0.2">
      <c r="B78" s="1" t="s">
        <v>180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Normal="100" workbookViewId="0">
      <selection sqref="A1:H1"/>
    </sheetView>
  </sheetViews>
  <sheetFormatPr baseColWidth="10" defaultColWidth="12" defaultRowHeight="10" x14ac:dyDescent="0.2"/>
  <cols>
    <col min="1" max="1" width="2.7773437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60.5" customHeight="1" x14ac:dyDescent="0.2">
      <c r="A1" s="50" t="s">
        <v>181</v>
      </c>
      <c r="B1" s="50"/>
      <c r="C1" s="50"/>
      <c r="D1" s="50"/>
      <c r="E1" s="50"/>
      <c r="F1" s="50"/>
      <c r="G1" s="50"/>
      <c r="H1" s="50"/>
    </row>
    <row r="2" spans="1:8" ht="10.5" x14ac:dyDescent="0.2">
      <c r="A2" s="51" t="s">
        <v>54</v>
      </c>
      <c r="B2" s="51"/>
      <c r="C2" s="52" t="s">
        <v>60</v>
      </c>
      <c r="D2" s="52"/>
      <c r="E2" s="52"/>
      <c r="F2" s="52"/>
      <c r="G2" s="52"/>
      <c r="H2" s="53" t="s">
        <v>59</v>
      </c>
    </row>
    <row r="3" spans="1:8" ht="25" customHeight="1" x14ac:dyDescent="0.2">
      <c r="A3" s="51"/>
      <c r="B3" s="51"/>
      <c r="C3" s="54" t="s">
        <v>55</v>
      </c>
      <c r="D3" s="54" t="s">
        <v>125</v>
      </c>
      <c r="E3" s="54" t="s">
        <v>56</v>
      </c>
      <c r="F3" s="54" t="s">
        <v>57</v>
      </c>
      <c r="G3" s="54" t="s">
        <v>58</v>
      </c>
      <c r="H3" s="53"/>
    </row>
    <row r="4" spans="1:8" ht="10.5" x14ac:dyDescent="0.2">
      <c r="A4" s="51"/>
      <c r="B4" s="51"/>
      <c r="C4" s="55">
        <v>1</v>
      </c>
      <c r="D4" s="55">
        <v>2</v>
      </c>
      <c r="E4" s="55" t="s">
        <v>126</v>
      </c>
      <c r="F4" s="55">
        <v>4</v>
      </c>
      <c r="G4" s="55">
        <v>5</v>
      </c>
      <c r="H4" s="55" t="s">
        <v>127</v>
      </c>
    </row>
    <row r="5" spans="1:8" x14ac:dyDescent="0.2">
      <c r="A5" s="5"/>
      <c r="B5" s="16"/>
      <c r="C5" s="19"/>
      <c r="D5" s="19"/>
      <c r="E5" s="19"/>
      <c r="F5" s="19"/>
      <c r="G5" s="19"/>
      <c r="H5" s="19"/>
    </row>
    <row r="6" spans="1:8" x14ac:dyDescent="0.2">
      <c r="A6" s="5"/>
      <c r="B6" s="16" t="s">
        <v>0</v>
      </c>
      <c r="C6" s="48">
        <v>150645406.86000001</v>
      </c>
      <c r="D6" s="48">
        <v>42603496.57</v>
      </c>
      <c r="E6" s="48">
        <v>193248903.43000001</v>
      </c>
      <c r="F6" s="48">
        <v>171725255.22</v>
      </c>
      <c r="G6" s="48">
        <v>170601510.75</v>
      </c>
      <c r="H6" s="48">
        <v>21523648.210000001</v>
      </c>
    </row>
    <row r="7" spans="1:8" x14ac:dyDescent="0.2">
      <c r="A7" s="5"/>
      <c r="B7" s="16"/>
      <c r="C7" s="48"/>
      <c r="D7" s="48"/>
      <c r="E7" s="48"/>
      <c r="F7" s="48"/>
      <c r="G7" s="48"/>
      <c r="H7" s="48"/>
    </row>
    <row r="8" spans="1:8" x14ac:dyDescent="0.2">
      <c r="A8" s="5"/>
      <c r="B8" s="16" t="s">
        <v>1</v>
      </c>
      <c r="C8" s="48">
        <v>39047434.399999999</v>
      </c>
      <c r="D8" s="48">
        <v>96344821.319999993</v>
      </c>
      <c r="E8" s="48">
        <v>135392255.72</v>
      </c>
      <c r="F8" s="48">
        <v>117989166.48</v>
      </c>
      <c r="G8" s="48">
        <v>105256927.09</v>
      </c>
      <c r="H8" s="48">
        <v>17403089.239999998</v>
      </c>
    </row>
    <row r="9" spans="1:8" x14ac:dyDescent="0.2">
      <c r="A9" s="5"/>
      <c r="B9" s="16"/>
      <c r="C9" s="48"/>
      <c r="D9" s="48"/>
      <c r="E9" s="48"/>
      <c r="F9" s="48"/>
      <c r="G9" s="48"/>
      <c r="H9" s="48"/>
    </row>
    <row r="10" spans="1:8" x14ac:dyDescent="0.2">
      <c r="A10" s="5"/>
      <c r="B10" s="16" t="s">
        <v>2</v>
      </c>
      <c r="C10" s="48">
        <v>6500000</v>
      </c>
      <c r="D10" s="48">
        <v>0</v>
      </c>
      <c r="E10" s="48">
        <v>6500000</v>
      </c>
      <c r="F10" s="48">
        <v>6500000</v>
      </c>
      <c r="G10" s="48">
        <v>6500000</v>
      </c>
      <c r="H10" s="48">
        <v>0</v>
      </c>
    </row>
    <row r="11" spans="1:8" x14ac:dyDescent="0.2">
      <c r="A11" s="5"/>
      <c r="B11" s="16"/>
      <c r="C11" s="48"/>
      <c r="D11" s="48"/>
      <c r="E11" s="48"/>
      <c r="F11" s="48"/>
      <c r="G11" s="48"/>
      <c r="H11" s="48"/>
    </row>
    <row r="12" spans="1:8" x14ac:dyDescent="0.2">
      <c r="A12" s="5"/>
      <c r="B12" s="16" t="s">
        <v>41</v>
      </c>
      <c r="C12" s="48">
        <v>0</v>
      </c>
      <c r="D12" s="48">
        <v>0</v>
      </c>
      <c r="E12" s="48">
        <f>C12+D12</f>
        <v>0</v>
      </c>
      <c r="F12" s="48">
        <v>0</v>
      </c>
      <c r="G12" s="48">
        <v>0</v>
      </c>
      <c r="H12" s="48">
        <f>E12-F12</f>
        <v>0</v>
      </c>
    </row>
    <row r="13" spans="1:8" x14ac:dyDescent="0.2">
      <c r="A13" s="5"/>
      <c r="B13" s="16"/>
      <c r="C13" s="48"/>
      <c r="D13" s="48"/>
      <c r="E13" s="48"/>
      <c r="F13" s="48"/>
      <c r="G13" s="48"/>
      <c r="H13" s="48"/>
    </row>
    <row r="14" spans="1:8" x14ac:dyDescent="0.2">
      <c r="A14" s="5"/>
      <c r="B14" s="16" t="s">
        <v>38</v>
      </c>
      <c r="C14" s="48">
        <v>0</v>
      </c>
      <c r="D14" s="48">
        <v>0</v>
      </c>
      <c r="E14" s="48">
        <f>C14+D14</f>
        <v>0</v>
      </c>
      <c r="F14" s="48">
        <v>0</v>
      </c>
      <c r="G14" s="48">
        <v>0</v>
      </c>
      <c r="H14" s="48">
        <f>E14-F14</f>
        <v>0</v>
      </c>
    </row>
    <row r="15" spans="1:8" x14ac:dyDescent="0.2">
      <c r="A15" s="6"/>
      <c r="B15" s="17"/>
      <c r="C15" s="49"/>
      <c r="D15" s="49"/>
      <c r="E15" s="49"/>
      <c r="F15" s="49"/>
      <c r="G15" s="49"/>
      <c r="H15" s="49"/>
    </row>
    <row r="16" spans="1:8" ht="10.5" x14ac:dyDescent="0.25">
      <c r="A16" s="18"/>
      <c r="B16" s="11" t="s">
        <v>53</v>
      </c>
      <c r="C16" s="15">
        <f>SUM(C6+C8+C10+C12+C14)</f>
        <v>196192841.26000002</v>
      </c>
      <c r="D16" s="15">
        <f>SUM(D6+D8+D10+D12+D14)</f>
        <v>138948317.88999999</v>
      </c>
      <c r="E16" s="15">
        <f>SUM(E6+E8+E10+E12+E14)</f>
        <v>335141159.14999998</v>
      </c>
      <c r="F16" s="15">
        <f t="shared" ref="F16:H16" si="0">SUM(F6+F8+F10+F12+F14)</f>
        <v>296214421.69999999</v>
      </c>
      <c r="G16" s="15">
        <f t="shared" si="0"/>
        <v>282358437.84000003</v>
      </c>
      <c r="H16" s="15">
        <f t="shared" si="0"/>
        <v>38926737.450000003</v>
      </c>
    </row>
    <row r="17" spans="2:2" x14ac:dyDescent="0.2">
      <c r="B17" s="1" t="s">
        <v>180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workbookViewId="0">
      <selection activeCell="B94" sqref="B94"/>
    </sheetView>
  </sheetViews>
  <sheetFormatPr baseColWidth="10" defaultColWidth="12" defaultRowHeight="10" x14ac:dyDescent="0.2"/>
  <cols>
    <col min="1" max="1" width="2.77734375" style="1" customWidth="1"/>
    <col min="2" max="2" width="60.77734375" style="1" customWidth="1"/>
    <col min="3" max="8" width="18.33203125" style="1" customWidth="1"/>
    <col min="9" max="16384" width="12" style="1"/>
  </cols>
  <sheetData>
    <row r="1" spans="1:8" ht="45" customHeight="1" x14ac:dyDescent="0.2">
      <c r="A1" s="50" t="s">
        <v>182</v>
      </c>
      <c r="B1" s="50"/>
      <c r="C1" s="50"/>
      <c r="D1" s="50"/>
      <c r="E1" s="50"/>
      <c r="F1" s="50"/>
      <c r="G1" s="50"/>
      <c r="H1" s="50"/>
    </row>
    <row r="2" spans="1:8" ht="16.5" customHeight="1" x14ac:dyDescent="0.2">
      <c r="B2" s="25"/>
      <c r="C2" s="25"/>
      <c r="D2" s="25"/>
      <c r="E2" s="25"/>
      <c r="F2" s="25"/>
      <c r="G2" s="25"/>
      <c r="H2" s="25"/>
    </row>
    <row r="3" spans="1:8" ht="10.5" x14ac:dyDescent="0.2">
      <c r="A3" s="56" t="s">
        <v>54</v>
      </c>
      <c r="B3" s="57"/>
      <c r="C3" s="58" t="s">
        <v>60</v>
      </c>
      <c r="D3" s="59"/>
      <c r="E3" s="59"/>
      <c r="F3" s="59"/>
      <c r="G3" s="60"/>
      <c r="H3" s="61" t="s">
        <v>59</v>
      </c>
    </row>
    <row r="4" spans="1:8" ht="25" customHeight="1" x14ac:dyDescent="0.2">
      <c r="A4" s="62"/>
      <c r="B4" s="63"/>
      <c r="C4" s="54" t="s">
        <v>55</v>
      </c>
      <c r="D4" s="54" t="s">
        <v>125</v>
      </c>
      <c r="E4" s="54" t="s">
        <v>56</v>
      </c>
      <c r="F4" s="54" t="s">
        <v>57</v>
      </c>
      <c r="G4" s="54" t="s">
        <v>58</v>
      </c>
      <c r="H4" s="64"/>
    </row>
    <row r="5" spans="1:8" ht="10.5" x14ac:dyDescent="0.2">
      <c r="A5" s="65"/>
      <c r="B5" s="66"/>
      <c r="C5" s="55">
        <v>1</v>
      </c>
      <c r="D5" s="55">
        <v>2</v>
      </c>
      <c r="E5" s="55" t="s">
        <v>126</v>
      </c>
      <c r="F5" s="55">
        <v>4</v>
      </c>
      <c r="G5" s="55">
        <v>5</v>
      </c>
      <c r="H5" s="55" t="s">
        <v>127</v>
      </c>
    </row>
    <row r="6" spans="1:8" x14ac:dyDescent="0.2">
      <c r="A6" s="26"/>
      <c r="B6" s="22"/>
      <c r="C6" s="34"/>
      <c r="D6" s="34"/>
      <c r="E6" s="34"/>
      <c r="F6" s="34"/>
      <c r="G6" s="34"/>
      <c r="H6" s="34"/>
    </row>
    <row r="7" spans="1:8" x14ac:dyDescent="0.2">
      <c r="A7" s="4" t="s">
        <v>128</v>
      </c>
      <c r="B7" s="20"/>
      <c r="C7" s="13">
        <v>1130723.6399999999</v>
      </c>
      <c r="D7" s="13">
        <v>247857.35</v>
      </c>
      <c r="E7" s="13">
        <v>1378580.99</v>
      </c>
      <c r="F7" s="13">
        <v>1365999.25</v>
      </c>
      <c r="G7" s="13">
        <v>1365999.25</v>
      </c>
      <c r="H7" s="13">
        <f>E7-F7</f>
        <v>12581.739999999991</v>
      </c>
    </row>
    <row r="8" spans="1:8" x14ac:dyDescent="0.2">
      <c r="A8" s="4" t="s">
        <v>129</v>
      </c>
      <c r="B8" s="20"/>
      <c r="C8" s="13">
        <v>783862.62</v>
      </c>
      <c r="D8" s="13">
        <v>-4368.3</v>
      </c>
      <c r="E8" s="13">
        <v>779494.32</v>
      </c>
      <c r="F8" s="13">
        <v>753554.5</v>
      </c>
      <c r="G8" s="13">
        <v>753554.5</v>
      </c>
      <c r="H8" s="13">
        <f t="shared" ref="H8:H13" si="0">E8-F8</f>
        <v>25939.819999999949</v>
      </c>
    </row>
    <row r="9" spans="1:8" x14ac:dyDescent="0.2">
      <c r="A9" s="4" t="s">
        <v>130</v>
      </c>
      <c r="B9" s="20"/>
      <c r="C9" s="13">
        <v>6538551.8399999999</v>
      </c>
      <c r="D9" s="13">
        <v>1154867.29</v>
      </c>
      <c r="E9" s="13">
        <v>7693419.1299999999</v>
      </c>
      <c r="F9" s="13">
        <v>7521409.54</v>
      </c>
      <c r="G9" s="13">
        <v>7521409.54</v>
      </c>
      <c r="H9" s="13">
        <f t="shared" si="0"/>
        <v>172009.58999999985</v>
      </c>
    </row>
    <row r="10" spans="1:8" x14ac:dyDescent="0.2">
      <c r="A10" s="4" t="s">
        <v>131</v>
      </c>
      <c r="B10" s="20"/>
      <c r="C10" s="13">
        <v>2264881.61</v>
      </c>
      <c r="D10" s="13">
        <v>437296</v>
      </c>
      <c r="E10" s="13">
        <v>2702177.61</v>
      </c>
      <c r="F10" s="13">
        <v>2493818.21</v>
      </c>
      <c r="G10" s="13">
        <v>2493423.21</v>
      </c>
      <c r="H10" s="13">
        <f t="shared" si="0"/>
        <v>208359.39999999991</v>
      </c>
    </row>
    <row r="11" spans="1:8" x14ac:dyDescent="0.2">
      <c r="A11" s="4" t="s">
        <v>132</v>
      </c>
      <c r="B11" s="20"/>
      <c r="C11" s="13">
        <v>1339555.75</v>
      </c>
      <c r="D11" s="13">
        <v>-324918.46999999997</v>
      </c>
      <c r="E11" s="13">
        <v>1014637.28</v>
      </c>
      <c r="F11" s="13">
        <v>788751.71</v>
      </c>
      <c r="G11" s="13">
        <v>788751.71</v>
      </c>
      <c r="H11" s="13">
        <f t="shared" si="0"/>
        <v>225885.57000000007</v>
      </c>
    </row>
    <row r="12" spans="1:8" x14ac:dyDescent="0.2">
      <c r="A12" s="4" t="s">
        <v>133</v>
      </c>
      <c r="B12" s="20"/>
      <c r="C12" s="13">
        <v>1410422.65</v>
      </c>
      <c r="D12" s="13">
        <v>1602000</v>
      </c>
      <c r="E12" s="13">
        <v>3012422.65</v>
      </c>
      <c r="F12" s="13">
        <v>2299024.7400000002</v>
      </c>
      <c r="G12" s="13">
        <v>2298724.7400000002</v>
      </c>
      <c r="H12" s="13">
        <f t="shared" si="0"/>
        <v>713397.90999999968</v>
      </c>
    </row>
    <row r="13" spans="1:8" x14ac:dyDescent="0.2">
      <c r="A13" s="4" t="s">
        <v>134</v>
      </c>
      <c r="B13" s="20"/>
      <c r="C13" s="13">
        <v>18961483.710000001</v>
      </c>
      <c r="D13" s="13">
        <v>2017465.17</v>
      </c>
      <c r="E13" s="13">
        <v>20978948.879999999</v>
      </c>
      <c r="F13" s="13">
        <v>19872715.559999999</v>
      </c>
      <c r="G13" s="13">
        <v>19868075.559999999</v>
      </c>
      <c r="H13" s="13">
        <f t="shared" si="0"/>
        <v>1106233.3200000003</v>
      </c>
    </row>
    <row r="14" spans="1:8" x14ac:dyDescent="0.2">
      <c r="A14" s="4" t="s">
        <v>135</v>
      </c>
      <c r="B14" s="20"/>
      <c r="C14" s="13">
        <v>2119246.0299999998</v>
      </c>
      <c r="D14" s="13">
        <v>1512796.21</v>
      </c>
      <c r="E14" s="13">
        <v>3650542.24</v>
      </c>
      <c r="F14" s="13">
        <v>2898646.98</v>
      </c>
      <c r="G14" s="13">
        <v>2645725.2200000002</v>
      </c>
      <c r="H14" s="13">
        <f t="shared" ref="H14" si="1">E14-F14</f>
        <v>751895.26000000024</v>
      </c>
    </row>
    <row r="15" spans="1:8" x14ac:dyDescent="0.2">
      <c r="A15" s="4" t="s">
        <v>136</v>
      </c>
      <c r="B15" s="20"/>
      <c r="C15" s="13">
        <v>356429.81</v>
      </c>
      <c r="D15" s="13">
        <v>2</v>
      </c>
      <c r="E15" s="13">
        <v>356431.81</v>
      </c>
      <c r="F15" s="13">
        <v>356430.05</v>
      </c>
      <c r="G15" s="13">
        <v>356430.05</v>
      </c>
      <c r="H15" s="13">
        <f t="shared" ref="H15" si="2">E15-F15</f>
        <v>1.7600000000093132</v>
      </c>
    </row>
    <row r="16" spans="1:8" x14ac:dyDescent="0.2">
      <c r="A16" s="4" t="s">
        <v>137</v>
      </c>
      <c r="B16" s="20"/>
      <c r="C16" s="13">
        <v>438970.85</v>
      </c>
      <c r="D16" s="13">
        <v>-196159.67</v>
      </c>
      <c r="E16" s="13">
        <v>242811.18</v>
      </c>
      <c r="F16" s="13">
        <v>180524.44</v>
      </c>
      <c r="G16" s="13">
        <v>180524.44</v>
      </c>
      <c r="H16" s="13">
        <f t="shared" ref="H16" si="3">E16-F16</f>
        <v>62286.739999999991</v>
      </c>
    </row>
    <row r="17" spans="1:8" x14ac:dyDescent="0.2">
      <c r="A17" s="4" t="s">
        <v>138</v>
      </c>
      <c r="B17" s="20"/>
      <c r="C17" s="13">
        <v>1241474.73</v>
      </c>
      <c r="D17" s="13">
        <v>14532.84</v>
      </c>
      <c r="E17" s="13">
        <v>1256007.57</v>
      </c>
      <c r="F17" s="13">
        <v>1153361.2</v>
      </c>
      <c r="G17" s="13">
        <v>1153361.2</v>
      </c>
      <c r="H17" s="13">
        <f t="shared" ref="H17" si="4">E17-F17</f>
        <v>102646.37000000011</v>
      </c>
    </row>
    <row r="18" spans="1:8" x14ac:dyDescent="0.2">
      <c r="A18" s="4" t="s">
        <v>139</v>
      </c>
      <c r="B18" s="20"/>
      <c r="C18" s="13">
        <v>18338467.079999998</v>
      </c>
      <c r="D18" s="13">
        <v>19872971.91</v>
      </c>
      <c r="E18" s="13">
        <v>38211438.990000002</v>
      </c>
      <c r="F18" s="13">
        <v>31479841.190000001</v>
      </c>
      <c r="G18" s="13">
        <v>31363841.190000001</v>
      </c>
      <c r="H18" s="13">
        <f t="shared" ref="H18" si="5">E18-F18</f>
        <v>6731597.8000000007</v>
      </c>
    </row>
    <row r="19" spans="1:8" x14ac:dyDescent="0.2">
      <c r="A19" s="4" t="s">
        <v>140</v>
      </c>
      <c r="B19" s="20"/>
      <c r="C19" s="13">
        <v>912142.12</v>
      </c>
      <c r="D19" s="13">
        <v>492893.67</v>
      </c>
      <c r="E19" s="13">
        <v>1405035.79</v>
      </c>
      <c r="F19" s="13">
        <v>1151933.24</v>
      </c>
      <c r="G19" s="13">
        <v>1151933.24</v>
      </c>
      <c r="H19" s="13">
        <f t="shared" ref="H19" si="6">E19-F19</f>
        <v>253102.55000000005</v>
      </c>
    </row>
    <row r="20" spans="1:8" x14ac:dyDescent="0.2">
      <c r="A20" s="4" t="s">
        <v>141</v>
      </c>
      <c r="B20" s="20"/>
      <c r="C20" s="13">
        <v>1775769.87</v>
      </c>
      <c r="D20" s="13">
        <v>313316.34999999998</v>
      </c>
      <c r="E20" s="13">
        <v>2089086.22</v>
      </c>
      <c r="F20" s="13">
        <v>1512576.7</v>
      </c>
      <c r="G20" s="13">
        <v>1512576.7</v>
      </c>
      <c r="H20" s="13">
        <f t="shared" ref="H20" si="7">E20-F20</f>
        <v>576509.52</v>
      </c>
    </row>
    <row r="21" spans="1:8" x14ac:dyDescent="0.2">
      <c r="A21" s="4" t="s">
        <v>142</v>
      </c>
      <c r="B21" s="20"/>
      <c r="C21" s="13">
        <v>416724.57</v>
      </c>
      <c r="D21" s="13">
        <v>0</v>
      </c>
      <c r="E21" s="13">
        <v>416724.57</v>
      </c>
      <c r="F21" s="13">
        <v>155999.67999999999</v>
      </c>
      <c r="G21" s="13">
        <v>155999.67999999999</v>
      </c>
      <c r="H21" s="13">
        <f t="shared" ref="H21" si="8">E21-F21</f>
        <v>260724.89</v>
      </c>
    </row>
    <row r="22" spans="1:8" x14ac:dyDescent="0.2">
      <c r="A22" s="4" t="s">
        <v>143</v>
      </c>
      <c r="B22" s="20"/>
      <c r="C22" s="13">
        <v>1337791.3</v>
      </c>
      <c r="D22" s="13">
        <v>189874.09</v>
      </c>
      <c r="E22" s="13">
        <v>1527665.39</v>
      </c>
      <c r="F22" s="13">
        <v>1395015.41</v>
      </c>
      <c r="G22" s="13">
        <v>1395015.41</v>
      </c>
      <c r="H22" s="13">
        <f t="shared" ref="H22" si="9">E22-F22</f>
        <v>132649.97999999998</v>
      </c>
    </row>
    <row r="23" spans="1:8" x14ac:dyDescent="0.2">
      <c r="A23" s="4" t="s">
        <v>144</v>
      </c>
      <c r="B23" s="20"/>
      <c r="C23" s="13">
        <v>709016.87</v>
      </c>
      <c r="D23" s="13">
        <v>-308538.68</v>
      </c>
      <c r="E23" s="13">
        <v>400478.19</v>
      </c>
      <c r="F23" s="13">
        <v>237533.53</v>
      </c>
      <c r="G23" s="13">
        <v>233876.53</v>
      </c>
      <c r="H23" s="13">
        <f t="shared" ref="H23" si="10">E23-F23</f>
        <v>162944.66</v>
      </c>
    </row>
    <row r="24" spans="1:8" x14ac:dyDescent="0.2">
      <c r="A24" s="4" t="s">
        <v>145</v>
      </c>
      <c r="B24" s="20"/>
      <c r="C24" s="13">
        <v>20736429.629999999</v>
      </c>
      <c r="D24" s="13">
        <v>6301330.4100000001</v>
      </c>
      <c r="E24" s="13">
        <v>27037760.039999999</v>
      </c>
      <c r="F24" s="13">
        <v>24743816.43</v>
      </c>
      <c r="G24" s="13">
        <v>24743816.43</v>
      </c>
      <c r="H24" s="13">
        <f t="shared" ref="H24" si="11">E24-F24</f>
        <v>2293943.6099999994</v>
      </c>
    </row>
    <row r="25" spans="1:8" x14ac:dyDescent="0.2">
      <c r="A25" s="4" t="s">
        <v>146</v>
      </c>
      <c r="B25" s="20"/>
      <c r="C25" s="13">
        <v>0</v>
      </c>
      <c r="D25" s="13">
        <v>0</v>
      </c>
      <c r="E25" s="13">
        <v>0</v>
      </c>
      <c r="F25" s="13">
        <v>1695544.27</v>
      </c>
      <c r="G25" s="13">
        <v>1695544.27</v>
      </c>
      <c r="H25" s="13">
        <f t="shared" ref="H25" si="12">E25-F25</f>
        <v>-1695544.27</v>
      </c>
    </row>
    <row r="26" spans="1:8" x14ac:dyDescent="0.2">
      <c r="A26" s="4" t="s">
        <v>147</v>
      </c>
      <c r="B26" s="20"/>
      <c r="C26" s="13">
        <v>1795083.05</v>
      </c>
      <c r="D26" s="13">
        <v>56025.65</v>
      </c>
      <c r="E26" s="13">
        <v>1851108.7</v>
      </c>
      <c r="F26" s="13">
        <v>414414.33</v>
      </c>
      <c r="G26" s="13">
        <v>414414.33</v>
      </c>
      <c r="H26" s="13">
        <f t="shared" ref="H26" si="13">E26-F26</f>
        <v>1436694.3699999999</v>
      </c>
    </row>
    <row r="27" spans="1:8" x14ac:dyDescent="0.2">
      <c r="A27" s="4" t="s">
        <v>148</v>
      </c>
      <c r="B27" s="20"/>
      <c r="C27" s="13">
        <v>463788.3</v>
      </c>
      <c r="D27" s="13">
        <v>602.69000000000005</v>
      </c>
      <c r="E27" s="13">
        <v>464390.99</v>
      </c>
      <c r="F27" s="13">
        <v>2694250.87</v>
      </c>
      <c r="G27" s="13">
        <v>2694250.87</v>
      </c>
      <c r="H27" s="13">
        <f t="shared" ref="H27" si="14">E27-F27</f>
        <v>-2229859.88</v>
      </c>
    </row>
    <row r="28" spans="1:8" x14ac:dyDescent="0.2">
      <c r="A28" s="4" t="s">
        <v>149</v>
      </c>
      <c r="B28" s="20"/>
      <c r="C28" s="13">
        <v>2517001.2200000002</v>
      </c>
      <c r="D28" s="13">
        <v>580782.63</v>
      </c>
      <c r="E28" s="13">
        <v>3097783.85</v>
      </c>
      <c r="F28" s="13">
        <v>2627901.2400000002</v>
      </c>
      <c r="G28" s="13">
        <v>2626878.2400000002</v>
      </c>
      <c r="H28" s="13">
        <f t="shared" ref="H28" si="15">E28-F28</f>
        <v>469882.60999999987</v>
      </c>
    </row>
    <row r="29" spans="1:8" x14ac:dyDescent="0.2">
      <c r="A29" s="4" t="s">
        <v>150</v>
      </c>
      <c r="B29" s="20"/>
      <c r="C29" s="13">
        <v>2761885.79</v>
      </c>
      <c r="D29" s="13">
        <v>129309.75</v>
      </c>
      <c r="E29" s="13">
        <v>2891195.54</v>
      </c>
      <c r="F29" s="13">
        <v>17524922.010000002</v>
      </c>
      <c r="G29" s="13">
        <v>17463406.120000001</v>
      </c>
      <c r="H29" s="13">
        <f t="shared" ref="H29" si="16">E29-F29</f>
        <v>-14633726.470000003</v>
      </c>
    </row>
    <row r="30" spans="1:8" x14ac:dyDescent="0.2">
      <c r="A30" s="4" t="s">
        <v>151</v>
      </c>
      <c r="B30" s="20"/>
      <c r="C30" s="13">
        <v>21872018.620000001</v>
      </c>
      <c r="D30" s="13">
        <v>-3099077.79</v>
      </c>
      <c r="E30" s="13">
        <v>18772940.829999998</v>
      </c>
      <c r="F30" s="13">
        <v>2900321.36</v>
      </c>
      <c r="G30" s="13">
        <v>2900321.36</v>
      </c>
      <c r="H30" s="13">
        <f t="shared" ref="H30" si="17">E30-F30</f>
        <v>15872619.469999999</v>
      </c>
    </row>
    <row r="31" spans="1:8" x14ac:dyDescent="0.2">
      <c r="A31" s="4" t="s">
        <v>152</v>
      </c>
      <c r="B31" s="20"/>
      <c r="C31" s="13">
        <v>3046040.51</v>
      </c>
      <c r="D31" s="13">
        <v>-143719.15</v>
      </c>
      <c r="E31" s="13">
        <v>2902321.36</v>
      </c>
      <c r="F31" s="13">
        <v>139129.60000000001</v>
      </c>
      <c r="G31" s="13">
        <v>139129.60000000001</v>
      </c>
      <c r="H31" s="13">
        <f t="shared" ref="H31" si="18">E31-F31</f>
        <v>2763191.76</v>
      </c>
    </row>
    <row r="32" spans="1:8" x14ac:dyDescent="0.2">
      <c r="A32" s="4" t="s">
        <v>153</v>
      </c>
      <c r="B32" s="20"/>
      <c r="C32" s="13">
        <v>632491.18000000005</v>
      </c>
      <c r="D32" s="13">
        <v>-432321.58</v>
      </c>
      <c r="E32" s="13">
        <v>200169.60000000001</v>
      </c>
      <c r="F32" s="13">
        <v>2907677.38</v>
      </c>
      <c r="G32" s="13">
        <v>1921677.38</v>
      </c>
      <c r="H32" s="13">
        <f t="shared" ref="H32" si="19">E32-F32</f>
        <v>-2707507.78</v>
      </c>
    </row>
    <row r="33" spans="1:8" x14ac:dyDescent="0.2">
      <c r="A33" s="4" t="s">
        <v>154</v>
      </c>
      <c r="B33" s="20"/>
      <c r="C33" s="13">
        <v>2804980.17</v>
      </c>
      <c r="D33" s="13">
        <v>733267.83</v>
      </c>
      <c r="E33" s="13">
        <v>3538248</v>
      </c>
      <c r="F33" s="13">
        <v>1006722.89</v>
      </c>
      <c r="G33" s="13">
        <v>1006722.89</v>
      </c>
      <c r="H33" s="13">
        <f t="shared" ref="H33" si="20">E33-F33</f>
        <v>2531525.11</v>
      </c>
    </row>
    <row r="34" spans="1:8" x14ac:dyDescent="0.2">
      <c r="A34" s="4" t="s">
        <v>155</v>
      </c>
      <c r="B34" s="20"/>
      <c r="C34" s="13">
        <v>1292101.53</v>
      </c>
      <c r="D34" s="13">
        <v>-6151.46</v>
      </c>
      <c r="E34" s="13">
        <v>1285950.07</v>
      </c>
      <c r="F34" s="13">
        <v>11167914.619999999</v>
      </c>
      <c r="G34" s="13">
        <v>10627914.619999999</v>
      </c>
      <c r="H34" s="13">
        <f t="shared" ref="H34" si="21">E34-F34</f>
        <v>-9881964.5499999989</v>
      </c>
    </row>
    <row r="35" spans="1:8" x14ac:dyDescent="0.2">
      <c r="A35" s="4" t="s">
        <v>156</v>
      </c>
      <c r="B35" s="20"/>
      <c r="C35" s="13">
        <v>11743919.390000001</v>
      </c>
      <c r="D35" s="13">
        <v>518254.01</v>
      </c>
      <c r="E35" s="13">
        <v>12262173.4</v>
      </c>
      <c r="F35" s="13">
        <v>3054261.54</v>
      </c>
      <c r="G35" s="13">
        <v>3054261.54</v>
      </c>
      <c r="H35" s="13">
        <f t="shared" ref="H35" si="22">E35-F35</f>
        <v>9207911.8599999994</v>
      </c>
    </row>
    <row r="36" spans="1:8" x14ac:dyDescent="0.2">
      <c r="A36" s="4" t="s">
        <v>157</v>
      </c>
      <c r="B36" s="20"/>
      <c r="C36" s="13">
        <v>1229348.6599999999</v>
      </c>
      <c r="D36" s="13">
        <v>2233097.58</v>
      </c>
      <c r="E36" s="13">
        <v>3462446.24</v>
      </c>
      <c r="F36" s="13">
        <v>1711896.36</v>
      </c>
      <c r="G36" s="13">
        <v>1711896.36</v>
      </c>
      <c r="H36" s="13">
        <f t="shared" ref="H36" si="23">E36-F36</f>
        <v>1750549.8800000001</v>
      </c>
    </row>
    <row r="37" spans="1:8" x14ac:dyDescent="0.2">
      <c r="A37" s="4" t="s">
        <v>158</v>
      </c>
      <c r="B37" s="20"/>
      <c r="C37" s="13">
        <v>1368623.81</v>
      </c>
      <c r="D37" s="13">
        <v>455500.81</v>
      </c>
      <c r="E37" s="13">
        <v>1824124.62</v>
      </c>
      <c r="F37" s="13">
        <v>2969438.65</v>
      </c>
      <c r="G37" s="13">
        <v>2969438.65</v>
      </c>
      <c r="H37" s="13">
        <f t="shared" ref="H37" si="24">E37-F37</f>
        <v>-1145314.0299999998</v>
      </c>
    </row>
    <row r="38" spans="1:8" x14ac:dyDescent="0.2">
      <c r="A38" s="4" t="s">
        <v>159</v>
      </c>
      <c r="B38" s="20"/>
      <c r="C38" s="13">
        <v>3590375.82</v>
      </c>
      <c r="D38" s="13">
        <v>-204534.63</v>
      </c>
      <c r="E38" s="13">
        <v>3385841.19</v>
      </c>
      <c r="F38" s="13">
        <v>4248000.2300000004</v>
      </c>
      <c r="G38" s="13">
        <v>4248000.2300000004</v>
      </c>
      <c r="H38" s="13">
        <f t="shared" ref="H38" si="25">E38-F38</f>
        <v>-862159.0400000005</v>
      </c>
    </row>
    <row r="39" spans="1:8" x14ac:dyDescent="0.2">
      <c r="A39" s="4" t="s">
        <v>160</v>
      </c>
      <c r="B39" s="20"/>
      <c r="C39" s="13">
        <v>4995188.75</v>
      </c>
      <c r="D39" s="13">
        <v>-168263.05</v>
      </c>
      <c r="E39" s="13">
        <v>4826925.7</v>
      </c>
      <c r="F39" s="13">
        <v>837338.96</v>
      </c>
      <c r="G39" s="13">
        <v>837338.96</v>
      </c>
      <c r="H39" s="13">
        <f t="shared" ref="H39" si="26">E39-F39</f>
        <v>3989586.74</v>
      </c>
    </row>
    <row r="40" spans="1:8" x14ac:dyDescent="0.2">
      <c r="A40" s="4" t="s">
        <v>161</v>
      </c>
      <c r="B40" s="20"/>
      <c r="C40" s="13">
        <v>317792.12</v>
      </c>
      <c r="D40" s="13">
        <v>527960</v>
      </c>
      <c r="E40" s="13">
        <v>845752.12</v>
      </c>
      <c r="F40" s="13">
        <v>2033549.12</v>
      </c>
      <c r="G40" s="13">
        <v>2033549.12</v>
      </c>
      <c r="H40" s="13">
        <f t="shared" ref="H40" si="27">E40-F40</f>
        <v>-1187797</v>
      </c>
    </row>
    <row r="41" spans="1:8" x14ac:dyDescent="0.2">
      <c r="A41" s="4" t="s">
        <v>162</v>
      </c>
      <c r="B41" s="20"/>
      <c r="C41" s="13">
        <v>829171.97</v>
      </c>
      <c r="D41" s="13">
        <v>1352000.05</v>
      </c>
      <c r="E41" s="13">
        <v>2181172.02</v>
      </c>
      <c r="F41" s="13">
        <v>181902.72</v>
      </c>
      <c r="G41" s="13">
        <v>181902.72</v>
      </c>
      <c r="H41" s="13">
        <f t="shared" ref="H41" si="28">E41-F41</f>
        <v>1999269.3</v>
      </c>
    </row>
    <row r="42" spans="1:8" x14ac:dyDescent="0.2">
      <c r="A42" s="4" t="s">
        <v>163</v>
      </c>
      <c r="B42" s="20"/>
      <c r="C42" s="13">
        <v>211682.4</v>
      </c>
      <c r="D42" s="13">
        <v>1088.0999999999999</v>
      </c>
      <c r="E42" s="13">
        <v>212770.5</v>
      </c>
      <c r="F42" s="13">
        <v>122218327.5</v>
      </c>
      <c r="G42" s="13">
        <v>110472088.11</v>
      </c>
      <c r="H42" s="13">
        <f t="shared" ref="H42" si="29">E42-F42</f>
        <v>-122005557</v>
      </c>
    </row>
    <row r="43" spans="1:8" x14ac:dyDescent="0.2">
      <c r="A43" s="4" t="s">
        <v>164</v>
      </c>
      <c r="B43" s="20"/>
      <c r="C43" s="13">
        <v>42116326.140000001</v>
      </c>
      <c r="D43" s="13">
        <v>96981095.959999993</v>
      </c>
      <c r="E43" s="13">
        <v>139097422.09999999</v>
      </c>
      <c r="F43" s="13">
        <v>1958619.9</v>
      </c>
      <c r="G43" s="13">
        <v>1935328.08</v>
      </c>
      <c r="H43" s="13">
        <f t="shared" ref="H43" si="30">E43-F43</f>
        <v>137138802.19999999</v>
      </c>
    </row>
    <row r="44" spans="1:8" x14ac:dyDescent="0.2">
      <c r="A44" s="4" t="s">
        <v>165</v>
      </c>
      <c r="B44" s="20"/>
      <c r="C44" s="13">
        <v>2133714.56</v>
      </c>
      <c r="D44" s="13">
        <v>150606.87</v>
      </c>
      <c r="E44" s="13">
        <v>2284321.4300000002</v>
      </c>
      <c r="F44" s="13">
        <v>3940265.23</v>
      </c>
      <c r="G44" s="13">
        <v>3940265.23</v>
      </c>
      <c r="H44" s="13">
        <f t="shared" ref="H44" si="31">E44-F44</f>
        <v>-1655943.7999999998</v>
      </c>
    </row>
    <row r="45" spans="1:8" x14ac:dyDescent="0.2">
      <c r="A45" s="4" t="s">
        <v>166</v>
      </c>
      <c r="B45" s="20"/>
      <c r="C45" s="13">
        <v>1656679.23</v>
      </c>
      <c r="D45" s="13">
        <v>2593938</v>
      </c>
      <c r="E45" s="13">
        <v>4250617.2300000004</v>
      </c>
      <c r="F45" s="13">
        <v>260420.75</v>
      </c>
      <c r="G45" s="13">
        <v>260420.75</v>
      </c>
      <c r="H45" s="13">
        <f t="shared" ref="H45" si="32">E45-F45</f>
        <v>3990196.4800000004</v>
      </c>
    </row>
    <row r="46" spans="1:8" x14ac:dyDescent="0.2">
      <c r="A46" s="4" t="s">
        <v>167</v>
      </c>
      <c r="B46" s="20"/>
      <c r="C46" s="13">
        <v>325996.24</v>
      </c>
      <c r="D46" s="13">
        <v>6360.5</v>
      </c>
      <c r="E46" s="13">
        <v>332356.74</v>
      </c>
      <c r="F46" s="13">
        <v>211452.33</v>
      </c>
      <c r="G46" s="13">
        <v>211452.33</v>
      </c>
      <c r="H46" s="13">
        <f t="shared" ref="H46" si="33">E46-F46</f>
        <v>120904.41</v>
      </c>
    </row>
    <row r="47" spans="1:8" x14ac:dyDescent="0.2">
      <c r="A47" s="4" t="s">
        <v>168</v>
      </c>
      <c r="B47" s="20"/>
      <c r="C47" s="13">
        <v>328046.05</v>
      </c>
      <c r="D47" s="13">
        <v>0</v>
      </c>
      <c r="E47" s="13">
        <v>328046.05</v>
      </c>
      <c r="F47" s="13">
        <v>473375.85</v>
      </c>
      <c r="G47" s="13">
        <v>473375.85</v>
      </c>
      <c r="H47" s="13">
        <f t="shared" ref="H47" si="34">E47-F47</f>
        <v>-145329.79999999999</v>
      </c>
    </row>
    <row r="48" spans="1:8" x14ac:dyDescent="0.2">
      <c r="A48" s="4" t="s">
        <v>169</v>
      </c>
      <c r="B48" s="20"/>
      <c r="C48" s="13">
        <v>1000952.11</v>
      </c>
      <c r="D48" s="13">
        <v>-527426.26</v>
      </c>
      <c r="E48" s="13">
        <v>473525.85</v>
      </c>
      <c r="F48" s="13">
        <v>411063.4</v>
      </c>
      <c r="G48" s="13">
        <v>411063.4</v>
      </c>
      <c r="H48" s="13">
        <f t="shared" ref="H48" si="35">E48-F48</f>
        <v>62462.449999999953</v>
      </c>
    </row>
    <row r="49" spans="1:8" x14ac:dyDescent="0.2">
      <c r="A49" s="4" t="s">
        <v>170</v>
      </c>
      <c r="B49" s="20"/>
      <c r="C49" s="13">
        <v>495929.8</v>
      </c>
      <c r="D49" s="13">
        <v>0</v>
      </c>
      <c r="E49" s="13">
        <v>495929.8</v>
      </c>
      <c r="F49" s="13">
        <v>846906.58</v>
      </c>
      <c r="G49" s="13">
        <v>846906.58</v>
      </c>
      <c r="H49" s="13">
        <f t="shared" ref="H49" si="36">E49-F49</f>
        <v>-350976.77999999997</v>
      </c>
    </row>
    <row r="50" spans="1:8" x14ac:dyDescent="0.2">
      <c r="A50" s="4" t="s">
        <v>171</v>
      </c>
      <c r="B50" s="20"/>
      <c r="C50" s="13">
        <v>1308602.3</v>
      </c>
      <c r="D50" s="13">
        <v>-238590.15</v>
      </c>
      <c r="E50" s="13">
        <v>1070012.1499999999</v>
      </c>
      <c r="F50" s="13">
        <v>2460519.54</v>
      </c>
      <c r="G50" s="13">
        <v>2460519.54</v>
      </c>
      <c r="H50" s="13">
        <f t="shared" ref="H50" si="37">E50-F50</f>
        <v>-1390507.3900000001</v>
      </c>
    </row>
    <row r="51" spans="1:8" x14ac:dyDescent="0.2">
      <c r="A51" s="4" t="s">
        <v>172</v>
      </c>
      <c r="B51" s="20"/>
      <c r="C51" s="13">
        <v>2699090.24</v>
      </c>
      <c r="D51" s="13">
        <v>16605.89</v>
      </c>
      <c r="E51" s="13">
        <v>2715696.13</v>
      </c>
      <c r="F51" s="13">
        <v>1975371.52</v>
      </c>
      <c r="G51" s="13">
        <v>1975371.52</v>
      </c>
      <c r="H51" s="13">
        <f t="shared" ref="H51" si="38">E51-F51</f>
        <v>740324.60999999987</v>
      </c>
    </row>
    <row r="52" spans="1:8" x14ac:dyDescent="0.2">
      <c r="A52" s="4" t="s">
        <v>173</v>
      </c>
      <c r="B52" s="20"/>
      <c r="C52" s="13">
        <v>1844066.62</v>
      </c>
      <c r="D52" s="13">
        <v>381086.14</v>
      </c>
      <c r="E52" s="13">
        <v>2225152.7599999998</v>
      </c>
      <c r="F52" s="13">
        <v>2495410.69</v>
      </c>
      <c r="G52" s="13">
        <v>2375410.69</v>
      </c>
      <c r="H52" s="13">
        <f t="shared" ref="H52" si="39">E52-F52</f>
        <v>-270257.93000000017</v>
      </c>
    </row>
    <row r="53" spans="1:8" x14ac:dyDescent="0.2">
      <c r="A53" s="4" t="s">
        <v>174</v>
      </c>
      <c r="B53" s="20"/>
      <c r="C53" s="13">
        <v>0</v>
      </c>
      <c r="D53" s="13">
        <v>2633614.87</v>
      </c>
      <c r="E53" s="13">
        <v>2633614.87</v>
      </c>
      <c r="F53" s="13">
        <v>494849.9</v>
      </c>
      <c r="G53" s="13">
        <v>494849.9</v>
      </c>
      <c r="H53" s="13">
        <f t="shared" ref="H53" si="40">E53-F53</f>
        <v>2138764.9700000002</v>
      </c>
    </row>
    <row r="54" spans="1:8" x14ac:dyDescent="0.2">
      <c r="A54" s="4" t="s">
        <v>175</v>
      </c>
      <c r="B54" s="20"/>
      <c r="C54" s="13">
        <v>0</v>
      </c>
      <c r="D54" s="13">
        <v>1075486.46</v>
      </c>
      <c r="E54" s="13">
        <v>1075486.46</v>
      </c>
      <c r="F54" s="13">
        <v>0</v>
      </c>
      <c r="G54" s="13">
        <v>0</v>
      </c>
      <c r="H54" s="13">
        <f t="shared" ref="H54" si="41">E54-F54</f>
        <v>1075486.46</v>
      </c>
    </row>
    <row r="55" spans="1:8" x14ac:dyDescent="0.2">
      <c r="A55" s="4" t="s">
        <v>176</v>
      </c>
      <c r="B55" s="20"/>
      <c r="C55" s="13">
        <v>0</v>
      </c>
      <c r="D55" s="13">
        <v>0</v>
      </c>
      <c r="E55" s="13">
        <f t="shared" ref="E55" si="42">C55+D55</f>
        <v>0</v>
      </c>
      <c r="F55" s="13">
        <v>8300</v>
      </c>
      <c r="G55" s="13">
        <v>8300</v>
      </c>
      <c r="H55" s="13">
        <f t="shared" ref="H55" si="43">E55-F55</f>
        <v>-8300</v>
      </c>
    </row>
    <row r="56" spans="1:8" x14ac:dyDescent="0.2">
      <c r="A56" s="4"/>
      <c r="B56" s="23"/>
      <c r="C56" s="14"/>
      <c r="D56" s="14"/>
      <c r="E56" s="14"/>
      <c r="F56" s="14"/>
      <c r="G56" s="14"/>
      <c r="H56" s="14"/>
    </row>
    <row r="57" spans="1:8" ht="10.5" x14ac:dyDescent="0.25">
      <c r="A57" s="24"/>
      <c r="B57" s="45" t="s">
        <v>53</v>
      </c>
      <c r="C57" s="21">
        <f t="shared" ref="C57:H57" si="44">SUM(C7:C56)</f>
        <v>196192841.26000008</v>
      </c>
      <c r="D57" s="21">
        <f t="shared" si="44"/>
        <v>138929817.88999999</v>
      </c>
      <c r="E57" s="21">
        <f t="shared" si="44"/>
        <v>335141159.15000004</v>
      </c>
      <c r="F57" s="21">
        <f t="shared" si="44"/>
        <v>296231021.69999993</v>
      </c>
      <c r="G57" s="21">
        <f t="shared" si="44"/>
        <v>282375037.83999991</v>
      </c>
      <c r="H57" s="21">
        <f t="shared" si="44"/>
        <v>38910137.449999981</v>
      </c>
    </row>
    <row r="60" spans="1:8" ht="45" customHeight="1" x14ac:dyDescent="0.2">
      <c r="A60" s="50" t="s">
        <v>177</v>
      </c>
      <c r="B60" s="50"/>
      <c r="C60" s="50"/>
      <c r="D60" s="50"/>
      <c r="E60" s="50"/>
      <c r="F60" s="50"/>
      <c r="G60" s="50"/>
      <c r="H60" s="50"/>
    </row>
    <row r="62" spans="1:8" ht="10.5" x14ac:dyDescent="0.2">
      <c r="A62" s="56" t="s">
        <v>54</v>
      </c>
      <c r="B62" s="57"/>
      <c r="C62" s="58" t="s">
        <v>60</v>
      </c>
      <c r="D62" s="59"/>
      <c r="E62" s="59"/>
      <c r="F62" s="59"/>
      <c r="G62" s="60"/>
      <c r="H62" s="61" t="s">
        <v>59</v>
      </c>
    </row>
    <row r="63" spans="1:8" ht="21" x14ac:dyDescent="0.2">
      <c r="A63" s="62"/>
      <c r="B63" s="63"/>
      <c r="C63" s="54" t="s">
        <v>55</v>
      </c>
      <c r="D63" s="54" t="s">
        <v>125</v>
      </c>
      <c r="E63" s="54" t="s">
        <v>56</v>
      </c>
      <c r="F63" s="54" t="s">
        <v>57</v>
      </c>
      <c r="G63" s="54" t="s">
        <v>58</v>
      </c>
      <c r="H63" s="64"/>
    </row>
    <row r="64" spans="1:8" ht="10.5" x14ac:dyDescent="0.2">
      <c r="A64" s="65"/>
      <c r="B64" s="66"/>
      <c r="C64" s="55">
        <v>1</v>
      </c>
      <c r="D64" s="55">
        <v>2</v>
      </c>
      <c r="E64" s="55" t="s">
        <v>126</v>
      </c>
      <c r="F64" s="55">
        <v>4</v>
      </c>
      <c r="G64" s="55">
        <v>5</v>
      </c>
      <c r="H64" s="55" t="s">
        <v>127</v>
      </c>
    </row>
    <row r="65" spans="1:8" x14ac:dyDescent="0.2">
      <c r="A65" s="26"/>
      <c r="B65" s="27"/>
      <c r="C65" s="31"/>
      <c r="D65" s="31"/>
      <c r="E65" s="31"/>
      <c r="F65" s="31"/>
      <c r="G65" s="31"/>
      <c r="H65" s="31"/>
    </row>
    <row r="66" spans="1:8" x14ac:dyDescent="0.2">
      <c r="A66" s="4" t="s">
        <v>8</v>
      </c>
      <c r="B66" s="2"/>
      <c r="C66" s="32">
        <v>0</v>
      </c>
      <c r="D66" s="32">
        <v>0</v>
      </c>
      <c r="E66" s="32">
        <f>C66+D66</f>
        <v>0</v>
      </c>
      <c r="F66" s="32">
        <v>0</v>
      </c>
      <c r="G66" s="32">
        <v>0</v>
      </c>
      <c r="H66" s="32">
        <f>E66-F66</f>
        <v>0</v>
      </c>
    </row>
    <row r="67" spans="1:8" x14ac:dyDescent="0.2">
      <c r="A67" s="4" t="s">
        <v>9</v>
      </c>
      <c r="B67" s="2"/>
      <c r="C67" s="32">
        <v>0</v>
      </c>
      <c r="D67" s="32">
        <v>0</v>
      </c>
      <c r="E67" s="32">
        <f t="shared" ref="E67:E69" si="45">C67+D67</f>
        <v>0</v>
      </c>
      <c r="F67" s="32">
        <v>0</v>
      </c>
      <c r="G67" s="32">
        <v>0</v>
      </c>
      <c r="H67" s="32">
        <f t="shared" ref="H67:H69" si="46">E67-F67</f>
        <v>0</v>
      </c>
    </row>
    <row r="68" spans="1:8" x14ac:dyDescent="0.2">
      <c r="A68" s="4" t="s">
        <v>10</v>
      </c>
      <c r="B68" s="2"/>
      <c r="C68" s="32">
        <v>0</v>
      </c>
      <c r="D68" s="32">
        <v>0</v>
      </c>
      <c r="E68" s="32">
        <f t="shared" si="45"/>
        <v>0</v>
      </c>
      <c r="F68" s="32">
        <v>0</v>
      </c>
      <c r="G68" s="32">
        <v>0</v>
      </c>
      <c r="H68" s="32">
        <f t="shared" si="46"/>
        <v>0</v>
      </c>
    </row>
    <row r="69" spans="1:8" x14ac:dyDescent="0.2">
      <c r="A69" s="4" t="s">
        <v>11</v>
      </c>
      <c r="B69" s="2"/>
      <c r="C69" s="32">
        <v>196192841.26000008</v>
      </c>
      <c r="D69" s="32">
        <v>138929817.88999999</v>
      </c>
      <c r="E69" s="32">
        <v>335141159.15000004</v>
      </c>
      <c r="F69" s="32">
        <v>296231021.69999993</v>
      </c>
      <c r="G69" s="32">
        <v>282375037.83999991</v>
      </c>
      <c r="H69" s="32">
        <v>38910137.449999981</v>
      </c>
    </row>
    <row r="70" spans="1:8" x14ac:dyDescent="0.2">
      <c r="A70" s="4"/>
      <c r="B70" s="2"/>
      <c r="C70" s="33"/>
      <c r="D70" s="33"/>
      <c r="E70" s="33"/>
      <c r="F70" s="33"/>
      <c r="G70" s="33"/>
      <c r="H70" s="33"/>
    </row>
    <row r="71" spans="1:8" ht="10.5" x14ac:dyDescent="0.25">
      <c r="A71" s="24"/>
      <c r="B71" s="45" t="s">
        <v>53</v>
      </c>
      <c r="C71" s="21">
        <f>SUM(C66:C70)</f>
        <v>196192841.26000008</v>
      </c>
      <c r="D71" s="21">
        <f>SUM(D66:D70)</f>
        <v>138929817.88999999</v>
      </c>
      <c r="E71" s="21">
        <f>SUM(E66:E69)</f>
        <v>335141159.15000004</v>
      </c>
      <c r="F71" s="21">
        <f>SUM(F66:F69)</f>
        <v>296231021.69999993</v>
      </c>
      <c r="G71" s="21">
        <f>SUM(G66:G69)</f>
        <v>282375037.83999991</v>
      </c>
      <c r="H71" s="21">
        <f>SUM(H66:H69)</f>
        <v>38910137.449999981</v>
      </c>
    </row>
    <row r="74" spans="1:8" ht="45" customHeight="1" x14ac:dyDescent="0.2">
      <c r="A74" s="50" t="s">
        <v>178</v>
      </c>
      <c r="B74" s="50"/>
      <c r="C74" s="50"/>
      <c r="D74" s="50"/>
      <c r="E74" s="50"/>
      <c r="F74" s="50"/>
      <c r="G74" s="50"/>
      <c r="H74" s="50"/>
    </row>
    <row r="75" spans="1:8" ht="10.5" x14ac:dyDescent="0.2">
      <c r="A75" s="62" t="s">
        <v>54</v>
      </c>
      <c r="B75" s="63"/>
      <c r="C75" s="67" t="s">
        <v>60</v>
      </c>
      <c r="D75" s="68"/>
      <c r="E75" s="68"/>
      <c r="F75" s="68"/>
      <c r="G75" s="69"/>
      <c r="H75" s="70" t="s">
        <v>59</v>
      </c>
    </row>
    <row r="76" spans="1:8" ht="21" x14ac:dyDescent="0.2">
      <c r="A76" s="62"/>
      <c r="B76" s="63"/>
      <c r="C76" s="54" t="s">
        <v>55</v>
      </c>
      <c r="D76" s="54" t="s">
        <v>125</v>
      </c>
      <c r="E76" s="54" t="s">
        <v>56</v>
      </c>
      <c r="F76" s="54" t="s">
        <v>57</v>
      </c>
      <c r="G76" s="54" t="s">
        <v>58</v>
      </c>
      <c r="H76" s="64"/>
    </row>
    <row r="77" spans="1:8" ht="10.5" x14ac:dyDescent="0.2">
      <c r="A77" s="65"/>
      <c r="B77" s="66"/>
      <c r="C77" s="55">
        <v>1</v>
      </c>
      <c r="D77" s="55">
        <v>2</v>
      </c>
      <c r="E77" s="55" t="s">
        <v>126</v>
      </c>
      <c r="F77" s="55">
        <v>4</v>
      </c>
      <c r="G77" s="55">
        <v>5</v>
      </c>
      <c r="H77" s="55" t="s">
        <v>127</v>
      </c>
    </row>
    <row r="78" spans="1:8" x14ac:dyDescent="0.2">
      <c r="A78" s="26"/>
      <c r="B78" s="27"/>
      <c r="C78" s="31"/>
      <c r="D78" s="31"/>
      <c r="E78" s="31"/>
      <c r="F78" s="31"/>
      <c r="G78" s="31"/>
      <c r="H78" s="31"/>
    </row>
    <row r="79" spans="1:8" ht="20" x14ac:dyDescent="0.2">
      <c r="A79" s="4"/>
      <c r="B79" s="29" t="s">
        <v>13</v>
      </c>
      <c r="C79" s="32">
        <v>0</v>
      </c>
      <c r="D79" s="32">
        <v>0</v>
      </c>
      <c r="E79" s="32">
        <f>C79+D79</f>
        <v>0</v>
      </c>
      <c r="F79" s="32">
        <v>0</v>
      </c>
      <c r="G79" s="32">
        <v>0</v>
      </c>
      <c r="H79" s="32">
        <f>E79-F79</f>
        <v>0</v>
      </c>
    </row>
    <row r="80" spans="1:8" x14ac:dyDescent="0.2">
      <c r="A80" s="4"/>
      <c r="B80" s="29"/>
      <c r="C80" s="32"/>
      <c r="D80" s="32"/>
      <c r="E80" s="32"/>
      <c r="F80" s="32"/>
      <c r="G80" s="32"/>
      <c r="H80" s="32"/>
    </row>
    <row r="81" spans="1:8" x14ac:dyDescent="0.2">
      <c r="A81" s="4"/>
      <c r="B81" s="29" t="s">
        <v>12</v>
      </c>
      <c r="C81" s="32">
        <v>0</v>
      </c>
      <c r="D81" s="32">
        <v>0</v>
      </c>
      <c r="E81" s="32">
        <f>C81+D81</f>
        <v>0</v>
      </c>
      <c r="F81" s="32">
        <v>0</v>
      </c>
      <c r="G81" s="32">
        <v>0</v>
      </c>
      <c r="H81" s="32">
        <f>E81-F81</f>
        <v>0</v>
      </c>
    </row>
    <row r="82" spans="1:8" x14ac:dyDescent="0.2">
      <c r="A82" s="4"/>
      <c r="B82" s="29"/>
      <c r="C82" s="32"/>
      <c r="D82" s="32"/>
      <c r="E82" s="32"/>
      <c r="F82" s="32"/>
      <c r="G82" s="32"/>
      <c r="H82" s="32"/>
    </row>
    <row r="83" spans="1:8" ht="20" x14ac:dyDescent="0.2">
      <c r="A83" s="4"/>
      <c r="B83" s="29" t="s">
        <v>14</v>
      </c>
      <c r="C83" s="32">
        <v>196192841.26000008</v>
      </c>
      <c r="D83" s="32">
        <v>138929817.88999999</v>
      </c>
      <c r="E83" s="32">
        <v>335141159.15000004</v>
      </c>
      <c r="F83" s="32">
        <v>296231021.69999993</v>
      </c>
      <c r="G83" s="32">
        <v>282375037.83999991</v>
      </c>
      <c r="H83" s="32">
        <v>38910137.449999981</v>
      </c>
    </row>
    <row r="84" spans="1:8" x14ac:dyDescent="0.2">
      <c r="A84" s="4"/>
      <c r="B84" s="29"/>
      <c r="C84" s="32"/>
      <c r="D84" s="32"/>
      <c r="E84" s="32"/>
      <c r="F84" s="32"/>
      <c r="G84" s="32"/>
      <c r="H84" s="32"/>
    </row>
    <row r="85" spans="1:8" ht="20" x14ac:dyDescent="0.2">
      <c r="A85" s="4"/>
      <c r="B85" s="29" t="s">
        <v>26</v>
      </c>
      <c r="C85" s="32">
        <v>0</v>
      </c>
      <c r="D85" s="32">
        <v>0</v>
      </c>
      <c r="E85" s="32">
        <f>C85+D85</f>
        <v>0</v>
      </c>
      <c r="F85" s="32">
        <v>0</v>
      </c>
      <c r="G85" s="32">
        <v>0</v>
      </c>
      <c r="H85" s="32">
        <f>E85-F85</f>
        <v>0</v>
      </c>
    </row>
    <row r="86" spans="1:8" x14ac:dyDescent="0.2">
      <c r="A86" s="4"/>
      <c r="B86" s="29"/>
      <c r="C86" s="32"/>
      <c r="D86" s="32"/>
      <c r="E86" s="32"/>
      <c r="F86" s="32"/>
      <c r="G86" s="32"/>
      <c r="H86" s="32"/>
    </row>
    <row r="87" spans="1:8" ht="20" x14ac:dyDescent="0.2">
      <c r="A87" s="4"/>
      <c r="B87" s="29" t="s">
        <v>27</v>
      </c>
      <c r="C87" s="32">
        <v>0</v>
      </c>
      <c r="D87" s="32">
        <v>0</v>
      </c>
      <c r="E87" s="32">
        <f>C87+D87</f>
        <v>0</v>
      </c>
      <c r="F87" s="32">
        <v>0</v>
      </c>
      <c r="G87" s="32">
        <v>0</v>
      </c>
      <c r="H87" s="32">
        <f>E87-F87</f>
        <v>0</v>
      </c>
    </row>
    <row r="88" spans="1:8" x14ac:dyDescent="0.2">
      <c r="A88" s="4"/>
      <c r="B88" s="29"/>
      <c r="C88" s="32"/>
      <c r="D88" s="32"/>
      <c r="E88" s="32"/>
      <c r="F88" s="32"/>
      <c r="G88" s="32"/>
      <c r="H88" s="32"/>
    </row>
    <row r="89" spans="1:8" ht="20" x14ac:dyDescent="0.2">
      <c r="A89" s="4"/>
      <c r="B89" s="29" t="s">
        <v>34</v>
      </c>
      <c r="C89" s="32">
        <v>0</v>
      </c>
      <c r="D89" s="32">
        <v>0</v>
      </c>
      <c r="E89" s="32">
        <f>C89+D89</f>
        <v>0</v>
      </c>
      <c r="F89" s="32">
        <v>0</v>
      </c>
      <c r="G89" s="32">
        <v>0</v>
      </c>
      <c r="H89" s="32">
        <f>E89-F89</f>
        <v>0</v>
      </c>
    </row>
    <row r="90" spans="1:8" x14ac:dyDescent="0.2">
      <c r="A90" s="4"/>
      <c r="B90" s="29"/>
      <c r="C90" s="32"/>
      <c r="D90" s="32"/>
      <c r="E90" s="32"/>
      <c r="F90" s="32"/>
      <c r="G90" s="32"/>
      <c r="H90" s="32"/>
    </row>
    <row r="91" spans="1:8" x14ac:dyDescent="0.2">
      <c r="A91" s="4"/>
      <c r="B91" s="29" t="s">
        <v>15</v>
      </c>
      <c r="C91" s="32">
        <v>0</v>
      </c>
      <c r="D91" s="32">
        <v>0</v>
      </c>
      <c r="E91" s="32">
        <f>C91+D91</f>
        <v>0</v>
      </c>
      <c r="F91" s="32">
        <v>0</v>
      </c>
      <c r="G91" s="32">
        <v>0</v>
      </c>
      <c r="H91" s="32">
        <f>E91-F91</f>
        <v>0</v>
      </c>
    </row>
    <row r="92" spans="1:8" x14ac:dyDescent="0.2">
      <c r="A92" s="28"/>
      <c r="B92" s="30"/>
      <c r="C92" s="33"/>
      <c r="D92" s="33"/>
      <c r="E92" s="33"/>
      <c r="F92" s="33"/>
      <c r="G92" s="33"/>
      <c r="H92" s="33"/>
    </row>
    <row r="93" spans="1:8" ht="10.5" x14ac:dyDescent="0.25">
      <c r="A93" s="24"/>
      <c r="B93" s="45" t="s">
        <v>53</v>
      </c>
      <c r="C93" s="21">
        <f t="shared" ref="C93:H93" si="47">SUM(C79:C91)</f>
        <v>196192841.26000008</v>
      </c>
      <c r="D93" s="21">
        <f t="shared" si="47"/>
        <v>138929817.88999999</v>
      </c>
      <c r="E93" s="21">
        <f t="shared" si="47"/>
        <v>335141159.15000004</v>
      </c>
      <c r="F93" s="21">
        <f t="shared" si="47"/>
        <v>296231021.69999993</v>
      </c>
      <c r="G93" s="21">
        <f t="shared" si="47"/>
        <v>282375037.83999991</v>
      </c>
      <c r="H93" s="21">
        <f t="shared" si="47"/>
        <v>38910137.449999981</v>
      </c>
    </row>
    <row r="94" spans="1:8" x14ac:dyDescent="0.2">
      <c r="B94" s="1" t="s">
        <v>180</v>
      </c>
    </row>
  </sheetData>
  <sheetProtection formatCells="0" formatColumns="0" formatRows="0" insertRows="0" deleteRows="0" autoFilter="0"/>
  <mergeCells count="12">
    <mergeCell ref="A74:H74"/>
    <mergeCell ref="A75:B77"/>
    <mergeCell ref="C75:G75"/>
    <mergeCell ref="H75:H76"/>
    <mergeCell ref="C62:G62"/>
    <mergeCell ref="H62:H63"/>
    <mergeCell ref="A1:H1"/>
    <mergeCell ref="A3:B5"/>
    <mergeCell ref="A60:H60"/>
    <mergeCell ref="A62:B64"/>
    <mergeCell ref="C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tabSelected="1" workbookViewId="0">
      <selection activeCell="B7" sqref="B7"/>
    </sheetView>
  </sheetViews>
  <sheetFormatPr baseColWidth="10" defaultColWidth="12" defaultRowHeight="10" x14ac:dyDescent="0.2"/>
  <cols>
    <col min="1" max="1" width="4.77734375" style="3" customWidth="1"/>
    <col min="2" max="2" width="65.77734375" style="3" customWidth="1"/>
    <col min="3" max="8" width="18.33203125" style="3" customWidth="1"/>
    <col min="9" max="16384" width="12" style="3"/>
  </cols>
  <sheetData>
    <row r="1" spans="1:8" ht="50.15" customHeight="1" x14ac:dyDescent="0.2">
      <c r="A1" s="50" t="s">
        <v>183</v>
      </c>
      <c r="B1" s="50"/>
      <c r="C1" s="50"/>
      <c r="D1" s="50"/>
      <c r="E1" s="50"/>
      <c r="F1" s="50"/>
      <c r="G1" s="50"/>
      <c r="H1" s="50"/>
    </row>
    <row r="2" spans="1:8" ht="10.5" x14ac:dyDescent="0.2">
      <c r="A2" s="51" t="s">
        <v>54</v>
      </c>
      <c r="B2" s="51"/>
      <c r="C2" s="52" t="s">
        <v>60</v>
      </c>
      <c r="D2" s="52"/>
      <c r="E2" s="52"/>
      <c r="F2" s="52"/>
      <c r="G2" s="52"/>
      <c r="H2" s="53" t="s">
        <v>59</v>
      </c>
    </row>
    <row r="3" spans="1:8" ht="25" customHeight="1" x14ac:dyDescent="0.2">
      <c r="A3" s="51"/>
      <c r="B3" s="51"/>
      <c r="C3" s="54" t="s">
        <v>55</v>
      </c>
      <c r="D3" s="54" t="s">
        <v>125</v>
      </c>
      <c r="E3" s="54" t="s">
        <v>56</v>
      </c>
      <c r="F3" s="54" t="s">
        <v>57</v>
      </c>
      <c r="G3" s="54" t="s">
        <v>58</v>
      </c>
      <c r="H3" s="53"/>
    </row>
    <row r="4" spans="1:8" ht="10.5" x14ac:dyDescent="0.2">
      <c r="A4" s="51"/>
      <c r="B4" s="51"/>
      <c r="C4" s="55">
        <v>1</v>
      </c>
      <c r="D4" s="55">
        <v>2</v>
      </c>
      <c r="E4" s="55" t="s">
        <v>126</v>
      </c>
      <c r="F4" s="55">
        <v>4</v>
      </c>
      <c r="G4" s="55">
        <v>5</v>
      </c>
      <c r="H4" s="55" t="s">
        <v>127</v>
      </c>
    </row>
    <row r="5" spans="1:8" x14ac:dyDescent="0.2">
      <c r="A5" s="42"/>
      <c r="B5" s="43"/>
      <c r="C5" s="12"/>
      <c r="D5" s="12"/>
      <c r="E5" s="12"/>
      <c r="F5" s="12"/>
      <c r="G5" s="12"/>
      <c r="H5" s="12"/>
    </row>
    <row r="6" spans="1:8" ht="10.5" x14ac:dyDescent="0.25">
      <c r="A6" s="39" t="s">
        <v>16</v>
      </c>
      <c r="B6" s="37"/>
      <c r="C6" s="13">
        <v>92062276.609999999</v>
      </c>
      <c r="D6" s="13">
        <v>15366171.75</v>
      </c>
      <c r="E6" s="13">
        <v>107428448.36</v>
      </c>
      <c r="F6" s="13">
        <v>95343468.030000001</v>
      </c>
      <c r="G6" s="13">
        <v>93914038.379999995</v>
      </c>
      <c r="H6" s="13">
        <v>12084980.33</v>
      </c>
    </row>
    <row r="7" spans="1:8" ht="10.5" x14ac:dyDescent="0.2">
      <c r="A7" s="36"/>
      <c r="B7" s="40" t="s">
        <v>42</v>
      </c>
      <c r="C7" s="13">
        <v>7322414.46</v>
      </c>
      <c r="D7" s="13">
        <v>3784113.86</v>
      </c>
      <c r="E7" s="13">
        <v>11106528.32</v>
      </c>
      <c r="F7" s="13">
        <v>10770374.73</v>
      </c>
      <c r="G7" s="13">
        <v>10650374.73</v>
      </c>
      <c r="H7" s="13">
        <v>336153.59</v>
      </c>
    </row>
    <row r="8" spans="1:8" ht="10.5" x14ac:dyDescent="0.2">
      <c r="A8" s="36"/>
      <c r="B8" s="40" t="s">
        <v>17</v>
      </c>
      <c r="C8" s="13">
        <v>356429.81</v>
      </c>
      <c r="D8" s="13">
        <v>2</v>
      </c>
      <c r="E8" s="13">
        <v>356431.81</v>
      </c>
      <c r="F8" s="13">
        <v>356430.05</v>
      </c>
      <c r="G8" s="13">
        <v>356430.05</v>
      </c>
      <c r="H8" s="13">
        <v>1.76</v>
      </c>
    </row>
    <row r="9" spans="1:8" ht="10.5" x14ac:dyDescent="0.2">
      <c r="A9" s="36"/>
      <c r="B9" s="40" t="s">
        <v>43</v>
      </c>
      <c r="C9" s="13">
        <v>10141950.5</v>
      </c>
      <c r="D9" s="13">
        <v>5263926.88</v>
      </c>
      <c r="E9" s="13">
        <v>15405877.380000001</v>
      </c>
      <c r="F9" s="13">
        <v>11714252.800000001</v>
      </c>
      <c r="G9" s="13">
        <v>11713857.800000001</v>
      </c>
      <c r="H9" s="13">
        <v>3691624.58</v>
      </c>
    </row>
    <row r="10" spans="1:8" ht="10.5" x14ac:dyDescent="0.2">
      <c r="A10" s="36"/>
      <c r="B10" s="40" t="s">
        <v>3</v>
      </c>
      <c r="C10" s="13">
        <v>0</v>
      </c>
      <c r="D10" s="13">
        <v>0</v>
      </c>
      <c r="E10" s="13">
        <f t="shared" ref="E10:E12" si="0">C10+D10</f>
        <v>0</v>
      </c>
      <c r="F10" s="13">
        <v>0</v>
      </c>
      <c r="G10" s="13">
        <v>0</v>
      </c>
      <c r="H10" s="13">
        <f t="shared" ref="H10:H12" si="1">E10-F10</f>
        <v>0</v>
      </c>
    </row>
    <row r="11" spans="1:8" ht="10.5" x14ac:dyDescent="0.2">
      <c r="A11" s="36"/>
      <c r="B11" s="40" t="s">
        <v>23</v>
      </c>
      <c r="C11" s="13">
        <v>20699153.780000001</v>
      </c>
      <c r="D11" s="13">
        <v>-1663782.56</v>
      </c>
      <c r="E11" s="13">
        <v>19035371.219999999</v>
      </c>
      <c r="F11" s="13">
        <v>17156859</v>
      </c>
      <c r="G11" s="13">
        <v>17152219</v>
      </c>
      <c r="H11" s="13">
        <v>1878512.22</v>
      </c>
    </row>
    <row r="12" spans="1:8" ht="10.5" x14ac:dyDescent="0.2">
      <c r="A12" s="36"/>
      <c r="B12" s="40" t="s">
        <v>18</v>
      </c>
      <c r="C12" s="13">
        <v>0</v>
      </c>
      <c r="D12" s="13">
        <v>0</v>
      </c>
      <c r="E12" s="13">
        <f t="shared" si="0"/>
        <v>0</v>
      </c>
      <c r="F12" s="13">
        <v>0</v>
      </c>
      <c r="G12" s="13">
        <v>0</v>
      </c>
      <c r="H12" s="13">
        <f t="shared" si="1"/>
        <v>0</v>
      </c>
    </row>
    <row r="13" spans="1:8" ht="10.5" x14ac:dyDescent="0.2">
      <c r="A13" s="36"/>
      <c r="B13" s="40" t="s">
        <v>44</v>
      </c>
      <c r="C13" s="13">
        <v>28355530.48</v>
      </c>
      <c r="D13" s="13">
        <v>-2941850.69</v>
      </c>
      <c r="E13" s="13">
        <v>25413679.789999999</v>
      </c>
      <c r="F13" s="13">
        <v>23472050.350000001</v>
      </c>
      <c r="G13" s="13">
        <v>22424534.460000001</v>
      </c>
      <c r="H13" s="13">
        <v>1941629.44</v>
      </c>
    </row>
    <row r="14" spans="1:8" ht="10.5" x14ac:dyDescent="0.2">
      <c r="A14" s="36"/>
      <c r="B14" s="40" t="s">
        <v>19</v>
      </c>
      <c r="C14" s="13">
        <v>25186797.579999998</v>
      </c>
      <c r="D14" s="13">
        <v>10923762.26</v>
      </c>
      <c r="E14" s="13">
        <v>36110559.840000004</v>
      </c>
      <c r="F14" s="13">
        <v>31873501.100000001</v>
      </c>
      <c r="G14" s="13">
        <v>31616622.34</v>
      </c>
      <c r="H14" s="13">
        <v>4237058.74</v>
      </c>
    </row>
    <row r="15" spans="1:8" x14ac:dyDescent="0.2">
      <c r="A15" s="38"/>
      <c r="B15" s="40"/>
      <c r="C15" s="13"/>
      <c r="D15" s="13"/>
      <c r="E15" s="13"/>
      <c r="F15" s="13"/>
      <c r="G15" s="13"/>
      <c r="H15" s="13"/>
    </row>
    <row r="16" spans="1:8" ht="10.5" x14ac:dyDescent="0.25">
      <c r="A16" s="39" t="s">
        <v>20</v>
      </c>
      <c r="B16" s="41"/>
      <c r="C16" s="13">
        <v>87840355.159999996</v>
      </c>
      <c r="D16" s="13">
        <v>111574841.17</v>
      </c>
      <c r="E16" s="13">
        <v>199415196.33000001</v>
      </c>
      <c r="F16" s="13">
        <v>177505141.46000001</v>
      </c>
      <c r="G16" s="13">
        <v>166129187.75</v>
      </c>
      <c r="H16" s="13">
        <v>21910054.870000001</v>
      </c>
    </row>
    <row r="17" spans="1:8" ht="10.5" x14ac:dyDescent="0.2">
      <c r="A17" s="36"/>
      <c r="B17" s="40" t="s">
        <v>45</v>
      </c>
      <c r="C17" s="13">
        <v>0</v>
      </c>
      <c r="D17" s="13">
        <v>11674137.109999999</v>
      </c>
      <c r="E17" s="13">
        <v>11674137.109999999</v>
      </c>
      <c r="F17" s="13">
        <v>5470522.5999999996</v>
      </c>
      <c r="G17" s="13">
        <v>5470522.5999999996</v>
      </c>
      <c r="H17" s="13">
        <v>6203614.5099999998</v>
      </c>
    </row>
    <row r="18" spans="1:8" ht="10.5" x14ac:dyDescent="0.2">
      <c r="A18" s="36"/>
      <c r="B18" s="40" t="s">
        <v>28</v>
      </c>
      <c r="C18" s="13">
        <v>75537375.159999996</v>
      </c>
      <c r="D18" s="13">
        <v>73941052.670000002</v>
      </c>
      <c r="E18" s="13">
        <v>149478427.83000001</v>
      </c>
      <c r="F18" s="13">
        <v>135183416.72</v>
      </c>
      <c r="G18" s="13">
        <v>126041135.91</v>
      </c>
      <c r="H18" s="13">
        <v>14295011.109999999</v>
      </c>
    </row>
    <row r="19" spans="1:8" ht="10.5" x14ac:dyDescent="0.2">
      <c r="A19" s="36"/>
      <c r="B19" s="40" t="s">
        <v>21</v>
      </c>
      <c r="C19" s="13">
        <v>416724.57</v>
      </c>
      <c r="D19" s="13">
        <v>0</v>
      </c>
      <c r="E19" s="13">
        <v>416724.57</v>
      </c>
      <c r="F19" s="13">
        <v>155999.67999999999</v>
      </c>
      <c r="G19" s="13">
        <v>155999.67999999999</v>
      </c>
      <c r="H19" s="13">
        <v>260724.89</v>
      </c>
    </row>
    <row r="20" spans="1:8" ht="10.5" x14ac:dyDescent="0.2">
      <c r="A20" s="36"/>
      <c r="B20" s="40" t="s">
        <v>46</v>
      </c>
      <c r="C20" s="13">
        <v>5278887.01</v>
      </c>
      <c r="D20" s="13">
        <v>14117323.24</v>
      </c>
      <c r="E20" s="13">
        <v>19396210.25</v>
      </c>
      <c r="F20" s="13">
        <v>18729382.969999999</v>
      </c>
      <c r="G20" s="13">
        <v>16611710.07</v>
      </c>
      <c r="H20" s="13">
        <v>666827.28</v>
      </c>
    </row>
    <row r="21" spans="1:8" ht="10.5" x14ac:dyDescent="0.2">
      <c r="A21" s="36"/>
      <c r="B21" s="40" t="s">
        <v>47</v>
      </c>
      <c r="C21" s="13">
        <v>2258871.35</v>
      </c>
      <c r="D21" s="13">
        <v>54728.34</v>
      </c>
      <c r="E21" s="13">
        <v>2313599.69</v>
      </c>
      <c r="F21" s="13">
        <v>2101658.6</v>
      </c>
      <c r="G21" s="13">
        <v>2101658.6</v>
      </c>
      <c r="H21" s="13">
        <v>211941.09</v>
      </c>
    </row>
    <row r="22" spans="1:8" ht="10.5" x14ac:dyDescent="0.2">
      <c r="A22" s="36"/>
      <c r="B22" s="40" t="s">
        <v>48</v>
      </c>
      <c r="C22" s="13">
        <v>4348497.07</v>
      </c>
      <c r="D22" s="13">
        <v>11787599.810000001</v>
      </c>
      <c r="E22" s="13">
        <v>16136096.880000001</v>
      </c>
      <c r="F22" s="13">
        <v>15864160.890000001</v>
      </c>
      <c r="G22" s="13">
        <v>15748160.890000001</v>
      </c>
      <c r="H22" s="13">
        <v>271935.99</v>
      </c>
    </row>
    <row r="23" spans="1:8" ht="10.5" x14ac:dyDescent="0.2">
      <c r="A23" s="36"/>
      <c r="B23" s="40" t="s">
        <v>4</v>
      </c>
      <c r="C23" s="13">
        <v>0</v>
      </c>
      <c r="D23" s="13">
        <v>0</v>
      </c>
      <c r="E23" s="13">
        <f t="shared" ref="E23" si="2">C23+D23</f>
        <v>0</v>
      </c>
      <c r="F23" s="13">
        <v>0</v>
      </c>
      <c r="G23" s="13">
        <v>0</v>
      </c>
      <c r="H23" s="13">
        <f t="shared" ref="H23" si="3">E23-F23</f>
        <v>0</v>
      </c>
    </row>
    <row r="24" spans="1:8" x14ac:dyDescent="0.2">
      <c r="A24" s="38"/>
      <c r="B24" s="40"/>
      <c r="C24" s="13"/>
      <c r="D24" s="13"/>
      <c r="E24" s="13"/>
      <c r="F24" s="13"/>
      <c r="G24" s="13"/>
      <c r="H24" s="13"/>
    </row>
    <row r="25" spans="1:8" ht="10.5" x14ac:dyDescent="0.25">
      <c r="A25" s="39" t="s">
        <v>49</v>
      </c>
      <c r="B25" s="41"/>
      <c r="C25" s="13">
        <v>4790209.49</v>
      </c>
      <c r="D25" s="13">
        <v>7982304.9699999997</v>
      </c>
      <c r="E25" s="13">
        <v>12772514.460000001</v>
      </c>
      <c r="F25" s="13">
        <v>11463312.210000001</v>
      </c>
      <c r="G25" s="13">
        <v>10412711.710000001</v>
      </c>
      <c r="H25" s="13">
        <v>1309202.25</v>
      </c>
    </row>
    <row r="26" spans="1:8" ht="10.5" x14ac:dyDescent="0.2">
      <c r="A26" s="36"/>
      <c r="B26" s="40" t="s">
        <v>29</v>
      </c>
      <c r="C26" s="13">
        <v>1636648.35</v>
      </c>
      <c r="D26" s="13">
        <v>-238590.15</v>
      </c>
      <c r="E26" s="13">
        <v>1398058.2</v>
      </c>
      <c r="F26" s="13">
        <v>1058358.9099999999</v>
      </c>
      <c r="G26" s="13">
        <v>1058358.9099999999</v>
      </c>
      <c r="H26" s="13">
        <v>339699.29</v>
      </c>
    </row>
    <row r="27" spans="1:8" ht="10.5" x14ac:dyDescent="0.2">
      <c r="A27" s="36"/>
      <c r="B27" s="40" t="s">
        <v>24</v>
      </c>
      <c r="C27" s="13">
        <v>2657631.34</v>
      </c>
      <c r="D27" s="13">
        <v>3135496.2</v>
      </c>
      <c r="E27" s="13">
        <v>5793127.54</v>
      </c>
      <c r="F27" s="13">
        <v>4908490.9800000004</v>
      </c>
      <c r="G27" s="13">
        <v>4908490.9800000004</v>
      </c>
      <c r="H27" s="13">
        <v>884636.56</v>
      </c>
    </row>
    <row r="28" spans="1:8" ht="10.5" x14ac:dyDescent="0.2">
      <c r="A28" s="36"/>
      <c r="B28" s="40" t="s">
        <v>30</v>
      </c>
      <c r="C28" s="13">
        <v>0</v>
      </c>
      <c r="D28" s="13">
        <v>0</v>
      </c>
      <c r="E28" s="13">
        <f t="shared" ref="E28:E34" si="4">C28+D28</f>
        <v>0</v>
      </c>
      <c r="F28" s="13">
        <v>0</v>
      </c>
      <c r="G28" s="13">
        <v>0</v>
      </c>
      <c r="H28" s="13">
        <f t="shared" ref="H28:H34" si="5">E28-F28</f>
        <v>0</v>
      </c>
    </row>
    <row r="29" spans="1:8" ht="10.5" x14ac:dyDescent="0.2">
      <c r="A29" s="36"/>
      <c r="B29" s="40" t="s">
        <v>50</v>
      </c>
      <c r="C29" s="13">
        <v>0</v>
      </c>
      <c r="D29" s="13">
        <v>0</v>
      </c>
      <c r="E29" s="13">
        <f t="shared" si="4"/>
        <v>0</v>
      </c>
      <c r="F29" s="13">
        <v>0</v>
      </c>
      <c r="G29" s="13">
        <v>0</v>
      </c>
      <c r="H29" s="13">
        <f t="shared" si="5"/>
        <v>0</v>
      </c>
    </row>
    <row r="30" spans="1:8" ht="10.5" x14ac:dyDescent="0.2">
      <c r="A30" s="36"/>
      <c r="B30" s="40" t="s">
        <v>22</v>
      </c>
      <c r="C30" s="13">
        <v>0</v>
      </c>
      <c r="D30" s="13">
        <v>5085398.92</v>
      </c>
      <c r="E30" s="13">
        <v>5085398.92</v>
      </c>
      <c r="F30" s="13">
        <v>5085398.92</v>
      </c>
      <c r="G30" s="13">
        <v>4034798.42</v>
      </c>
      <c r="H30" s="13">
        <v>0</v>
      </c>
    </row>
    <row r="31" spans="1:8" ht="10.5" x14ac:dyDescent="0.2">
      <c r="A31" s="36"/>
      <c r="B31" s="40" t="s">
        <v>5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</row>
    <row r="32" spans="1:8" ht="10.5" x14ac:dyDescent="0.2">
      <c r="A32" s="36"/>
      <c r="B32" s="40" t="s">
        <v>6</v>
      </c>
      <c r="C32" s="13">
        <v>495929.8</v>
      </c>
      <c r="D32" s="13">
        <v>0</v>
      </c>
      <c r="E32" s="13">
        <v>495929.8</v>
      </c>
      <c r="F32" s="13">
        <v>411063.4</v>
      </c>
      <c r="G32" s="13">
        <v>411063.4</v>
      </c>
      <c r="H32" s="13">
        <v>84866.4</v>
      </c>
    </row>
    <row r="33" spans="1:8" ht="10.5" x14ac:dyDescent="0.2">
      <c r="A33" s="36"/>
      <c r="B33" s="40" t="s">
        <v>51</v>
      </c>
      <c r="C33" s="13">
        <v>0</v>
      </c>
      <c r="D33" s="13">
        <v>0</v>
      </c>
      <c r="E33" s="13">
        <f t="shared" si="4"/>
        <v>0</v>
      </c>
      <c r="F33" s="13">
        <v>0</v>
      </c>
      <c r="G33" s="13">
        <v>0</v>
      </c>
      <c r="H33" s="13">
        <f t="shared" si="5"/>
        <v>0</v>
      </c>
    </row>
    <row r="34" spans="1:8" ht="10.5" x14ac:dyDescent="0.2">
      <c r="A34" s="36"/>
      <c r="B34" s="40" t="s">
        <v>31</v>
      </c>
      <c r="C34" s="13">
        <v>0</v>
      </c>
      <c r="D34" s="13">
        <v>0</v>
      </c>
      <c r="E34" s="13">
        <f t="shared" si="4"/>
        <v>0</v>
      </c>
      <c r="F34" s="13">
        <v>0</v>
      </c>
      <c r="G34" s="13">
        <v>0</v>
      </c>
      <c r="H34" s="13">
        <f t="shared" si="5"/>
        <v>0</v>
      </c>
    </row>
    <row r="35" spans="1:8" x14ac:dyDescent="0.2">
      <c r="A35" s="38"/>
      <c r="B35" s="40"/>
      <c r="C35" s="13"/>
      <c r="D35" s="13"/>
      <c r="E35" s="13"/>
      <c r="F35" s="13"/>
      <c r="G35" s="13"/>
      <c r="H35" s="13"/>
    </row>
    <row r="36" spans="1:8" ht="10.5" x14ac:dyDescent="0.25">
      <c r="A36" s="39" t="s">
        <v>32</v>
      </c>
      <c r="B36" s="41"/>
      <c r="C36" s="13">
        <v>11500000</v>
      </c>
      <c r="D36" s="13">
        <v>4025000</v>
      </c>
      <c r="E36" s="13">
        <v>15525000</v>
      </c>
      <c r="F36" s="13">
        <v>11902500</v>
      </c>
      <c r="G36" s="13">
        <v>11902500</v>
      </c>
      <c r="H36" s="13">
        <v>3622500</v>
      </c>
    </row>
    <row r="37" spans="1:8" ht="10.5" x14ac:dyDescent="0.2">
      <c r="A37" s="36"/>
      <c r="B37" s="40" t="s">
        <v>52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</row>
    <row r="38" spans="1:8" ht="20" x14ac:dyDescent="0.2">
      <c r="A38" s="36"/>
      <c r="B38" s="40" t="s">
        <v>25</v>
      </c>
      <c r="C38" s="13">
        <v>11500000</v>
      </c>
      <c r="D38" s="13">
        <v>4025000</v>
      </c>
      <c r="E38" s="13">
        <v>15525000</v>
      </c>
      <c r="F38" s="13">
        <v>11902500</v>
      </c>
      <c r="G38" s="13">
        <v>11902500</v>
      </c>
      <c r="H38" s="13">
        <v>3622500</v>
      </c>
    </row>
    <row r="39" spans="1:8" ht="10.5" x14ac:dyDescent="0.2">
      <c r="A39" s="36"/>
      <c r="B39" s="40" t="s">
        <v>33</v>
      </c>
      <c r="C39" s="13">
        <v>0</v>
      </c>
      <c r="D39" s="13">
        <v>0</v>
      </c>
      <c r="E39" s="13">
        <f t="shared" ref="E39:E40" si="6">C39+D39</f>
        <v>0</v>
      </c>
      <c r="F39" s="13">
        <v>0</v>
      </c>
      <c r="G39" s="13">
        <v>0</v>
      </c>
      <c r="H39" s="13">
        <f t="shared" ref="H39:H40" si="7">E39-F39</f>
        <v>0</v>
      </c>
    </row>
    <row r="40" spans="1:8" ht="10.5" x14ac:dyDescent="0.2">
      <c r="A40" s="36"/>
      <c r="B40" s="40" t="s">
        <v>7</v>
      </c>
      <c r="C40" s="13">
        <v>0</v>
      </c>
      <c r="D40" s="13">
        <v>0</v>
      </c>
      <c r="E40" s="13">
        <f t="shared" si="6"/>
        <v>0</v>
      </c>
      <c r="F40" s="13">
        <v>0</v>
      </c>
      <c r="G40" s="13">
        <v>0</v>
      </c>
      <c r="H40" s="13">
        <f t="shared" si="7"/>
        <v>0</v>
      </c>
    </row>
    <row r="41" spans="1:8" x14ac:dyDescent="0.2">
      <c r="A41" s="38"/>
      <c r="B41" s="40"/>
      <c r="C41" s="13"/>
      <c r="D41" s="13"/>
      <c r="E41" s="13"/>
      <c r="F41" s="13"/>
      <c r="G41" s="13"/>
      <c r="H41" s="13"/>
    </row>
    <row r="42" spans="1:8" ht="10.5" x14ac:dyDescent="0.25">
      <c r="A42" s="44"/>
      <c r="B42" s="45" t="s">
        <v>53</v>
      </c>
      <c r="C42" s="21">
        <f t="shared" ref="C42:H42" si="8">SUM(C36+C25+C16+C6)</f>
        <v>196192841.25999999</v>
      </c>
      <c r="D42" s="21">
        <f t="shared" si="8"/>
        <v>138948317.88999999</v>
      </c>
      <c r="E42" s="21">
        <f t="shared" si="8"/>
        <v>335141159.15000004</v>
      </c>
      <c r="F42" s="21">
        <f t="shared" si="8"/>
        <v>296214421.70000005</v>
      </c>
      <c r="G42" s="21">
        <f t="shared" si="8"/>
        <v>282358437.84000003</v>
      </c>
      <c r="H42" s="21">
        <f t="shared" si="8"/>
        <v>38926737.450000003</v>
      </c>
    </row>
    <row r="43" spans="1:8" x14ac:dyDescent="0.2">
      <c r="A43" s="35"/>
      <c r="B43" s="35" t="s">
        <v>180</v>
      </c>
      <c r="C43" s="35"/>
      <c r="D43" s="35"/>
      <c r="E43" s="35"/>
      <c r="F43" s="35"/>
      <c r="G43" s="35"/>
      <c r="H43" s="35"/>
    </row>
    <row r="44" spans="1:8" x14ac:dyDescent="0.2">
      <c r="A44" s="35"/>
      <c r="B44" s="35"/>
      <c r="C44" s="35"/>
      <c r="D44" s="35"/>
      <c r="E44" s="35"/>
      <c r="F44" s="35"/>
      <c r="G44" s="35"/>
      <c r="H44" s="35"/>
    </row>
    <row r="45" spans="1:8" x14ac:dyDescent="0.2">
      <c r="A45" s="35"/>
      <c r="B45" s="35"/>
      <c r="C45" s="35"/>
      <c r="D45" s="35"/>
      <c r="E45" s="35"/>
      <c r="F45" s="35"/>
      <c r="G45" s="35"/>
      <c r="H45" s="35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cp:lastPrinted>2022-03-25T05:29:38Z</cp:lastPrinted>
  <dcterms:created xsi:type="dcterms:W3CDTF">2014-02-10T03:37:14Z</dcterms:created>
  <dcterms:modified xsi:type="dcterms:W3CDTF">2022-03-25T05:37:49Z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